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Приложение 4.1" sheetId="1" r:id="rId1"/>
  </sheets>
  <definedNames>
    <definedName name="_xlnm.Print_Area" localSheetId="0">'Приложение 4.1'!$A$1:$F$165</definedName>
  </definedNames>
  <calcPr calcId="125725"/>
</workbook>
</file>

<file path=xl/calcChain.xml><?xml version="1.0" encoding="utf-8"?>
<calcChain xmlns="http://schemas.openxmlformats.org/spreadsheetml/2006/main">
  <c r="F38" i="1"/>
  <c r="F25"/>
  <c r="F70" l="1"/>
  <c r="F68"/>
  <c r="F63"/>
  <c r="F61" s="1"/>
  <c r="F130"/>
  <c r="F127"/>
  <c r="F121"/>
  <c r="F91"/>
  <c r="F36"/>
  <c r="F62" l="1"/>
  <c r="F103"/>
  <c r="F132" l="1"/>
  <c r="F129"/>
  <c r="F73"/>
  <c r="F85"/>
  <c r="F31" l="1"/>
  <c r="F123" l="1"/>
  <c r="F122"/>
  <c r="F152" l="1"/>
  <c r="F138"/>
  <c r="F125"/>
  <c r="F124"/>
  <c r="F71"/>
  <c r="F120" l="1"/>
  <c r="F98" l="1"/>
  <c r="F54" l="1"/>
  <c r="F30"/>
  <c r="F111" l="1"/>
  <c r="F33"/>
  <c r="F77" l="1"/>
  <c r="F114" l="1"/>
  <c r="F150"/>
  <c r="F24" l="1"/>
  <c r="F23" s="1"/>
  <c r="F164"/>
  <c r="F163" s="1"/>
  <c r="F162" s="1"/>
  <c r="F161" s="1"/>
  <c r="F159"/>
  <c r="F158" s="1"/>
  <c r="F137"/>
  <c r="F136" s="1"/>
  <c r="F139"/>
  <c r="F143"/>
  <c r="F142" s="1"/>
  <c r="F128"/>
  <c r="F74"/>
  <c r="F78"/>
  <c r="F82"/>
  <c r="F81" s="1"/>
  <c r="F90"/>
  <c r="F92"/>
  <c r="F95"/>
  <c r="F102"/>
  <c r="F101" s="1"/>
  <c r="F107"/>
  <c r="F106" s="1"/>
  <c r="F105" s="1"/>
  <c r="F59"/>
  <c r="F58" s="1"/>
  <c r="F57" s="1"/>
  <c r="F55" s="1"/>
  <c r="F53"/>
  <c r="F52" s="1"/>
  <c r="F51" s="1"/>
  <c r="F49"/>
  <c r="F48" s="1"/>
  <c r="F47" s="1"/>
  <c r="F44"/>
  <c r="F43" s="1"/>
  <c r="F42" s="1"/>
  <c r="F41" s="1"/>
  <c r="F37"/>
  <c r="F29" s="1"/>
  <c r="F21"/>
  <c r="F20" s="1"/>
  <c r="F16"/>
  <c r="F15" s="1"/>
  <c r="F14" s="1"/>
  <c r="F12"/>
  <c r="F11" s="1"/>
  <c r="F10" s="1"/>
  <c r="F119" l="1"/>
  <c r="F118" s="1"/>
  <c r="F117" s="1"/>
  <c r="F135"/>
  <c r="F89"/>
  <c r="F157"/>
  <c r="F156" s="1"/>
  <c r="F28"/>
  <c r="F19"/>
  <c r="F46"/>
  <c r="F88" l="1"/>
  <c r="F87" s="1"/>
  <c r="F72" s="1"/>
  <c r="F134"/>
  <c r="F9"/>
  <c r="F8" l="1"/>
</calcChain>
</file>

<file path=xl/sharedStrings.xml><?xml version="1.0" encoding="utf-8"?>
<sst xmlns="http://schemas.openxmlformats.org/spreadsheetml/2006/main" count="713" uniqueCount="202">
  <si>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</si>
  <si>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</si>
  <si>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</si>
  <si>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</si>
  <si>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</si>
  <si>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</si>
  <si>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</si>
  <si>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</si>
  <si>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</si>
  <si>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</si>
  <si>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</si>
  <si>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</si>
  <si>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</si>
  <si>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</si>
  <si>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</si>
  <si>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</si>
  <si>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</si>
  <si>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</si>
  <si>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</si>
  <si>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</si>
  <si>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</si>
  <si>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</si>
  <si>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</si>
  <si>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</si>
  <si>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</si>
  <si>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</si>
  <si>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</si>
  <si>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</si>
  <si>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</si>
  <si>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</si>
  <si>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</si>
  <si>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</si>
  <si>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</si>
  <si>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</si>
  <si>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</si>
  <si>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</si>
  <si>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</si>
  <si>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</si>
  <si>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</si>
  <si>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</si>
  <si>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</si>
  <si>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</si>
  <si>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</si>
  <si>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</si>
  <si>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</si>
  <si>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</si>
  <si>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</si>
  <si>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</si>
  <si>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</si>
  <si>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</si>
  <si>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</si>
  <si>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</si>
  <si>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</si>
  <si>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</si>
  <si>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</si>
  <si>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</si>
  <si>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</si>
  <si>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</si>
  <si>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</si>
  <si>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</si>
  <si>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</si>
  <si>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</si>
  <si>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</si>
  <si>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</si>
  <si>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</si>
  <si>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</si>
  <si>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</si>
  <si>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</si>
  <si>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</si>
  <si>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</si>
  <si>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</si>
  <si>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</si>
  <si>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</si>
  <si>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</si>
  <si>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</si>
  <si>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</si>
  <si>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</si>
  <si>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</si>
  <si>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</si>
  <si>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</si>
  <si>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</si>
  <si>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</si>
  <si>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</si>
  <si>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</si>
  <si>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</si>
  <si>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</si>
  <si>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</si>
  <si>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</si>
  <si>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</si>
  <si>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</si>
  <si>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</si>
  <si>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</si>
  <si>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</si>
  <si>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</si>
  <si>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</si>
  <si>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</si>
  <si>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</si>
  <si>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</si>
  <si>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</si>
  <si>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</si>
  <si>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</si>
  <si>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</si>
  <si>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</si>
  <si>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</si>
  <si>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</si>
  <si>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</si>
  <si>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</si>
  <si>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</si>
  <si>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</si>
  <si>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</si>
  <si>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</si>
  <si>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</si>
  <si>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</si>
  <si>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</si>
  <si>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</si>
  <si>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69 7 00 10010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</si>
  <si>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</si>
  <si>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</si>
  <si>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</si>
  <si>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</si>
  <si>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</si>
  <si>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</si>
  <si>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</si>
  <si>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</si>
  <si>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</si>
  <si>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Распределение бюджетных ассигнований по разделам, подразделам, целевым статьям и группам видов расходов классификации расходов на 2018 год по ведомственным целевым программам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</si>
  <si>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</si>
  <si>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</si>
  <si>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</si>
  <si>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</si>
  <si>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</si>
  <si>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</si>
  <si>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</si>
  <si>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</si>
  <si>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</si>
  <si>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</si>
  <si>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</si>
  <si>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</si>
  <si>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</si>
  <si>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</si>
  <si>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</si>
  <si>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</si>
  <si>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</si>
  <si>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</si>
  <si>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</si>
  <si>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</si>
  <si>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</si>
  <si>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</si>
  <si>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</si>
  <si>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</si>
  <si>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</si>
  <si>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</si>
  <si>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</si>
  <si>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</si>
  <si>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</si>
  <si>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</si>
  <si>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</si>
  <si>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</si>
  <si>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</si>
  <si>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</si>
  <si>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</si>
  <si>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</si>
  <si>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</si>
  <si>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</si>
  <si>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</si>
  <si>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</si>
  <si>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</si>
  <si>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</si>
  <si>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</si>
  <si>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</si>
  <si>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</si>
  <si>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</si>
  <si>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</si>
  <si>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</si>
  <si>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</si>
  <si>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</si>
  <si>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</si>
  <si>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</si>
  <si>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</si>
  <si>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</si>
  <si>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</si>
  <si>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</si>
  <si>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</si>
  <si>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</si>
  <si>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</si>
  <si>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</si>
  <si>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</si>
  <si>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</si>
  <si>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</si>
  <si>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</si>
  <si>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</si>
  <si>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</si>
  <si>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</si>
  <si>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</si>
  <si>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</si>
  <si>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</si>
  <si>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>Мероприятия в области жилищно-коммунального хозяйства</t>
  </si>
  <si>
    <t>99 5 00 9100 9</t>
  </si>
  <si>
    <t>Услуги по содержанию имущества</t>
  </si>
  <si>
    <t>Приложение № 4.1</t>
  </si>
  <si>
    <t>к решению сессии ЧПСД</t>
  </si>
  <si>
    <t>№ IV-18-4 от 27.12.2018 г.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</si>
</sst>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4" fontId="0" fillId="3" borderId="2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9"/>
  <sheetViews>
    <sheetView tabSelected="1" zoomScaleNormal="100" zoomScaleSheetLayoutView="100" workbookViewId="0">
      <selection activeCell="F6" sqref="F6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4.66406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10" width="11.6640625" bestFit="1" customWidth="1"/>
    <col min="11" max="11" width="20.83203125" hidden="1" customWidth="1"/>
  </cols>
  <sheetData>
    <row r="1" spans="1:11" ht="15">
      <c r="A1" t="s">
        <v>0</v>
      </c>
      <c r="D1" s="39" t="s">
        <v>199</v>
      </c>
      <c r="E1" s="39"/>
      <c r="F1" s="39"/>
    </row>
    <row r="2" spans="1:11" ht="15">
      <c r="D2" s="39" t="s">
        <v>200</v>
      </c>
      <c r="E2" s="39"/>
      <c r="F2" s="39"/>
    </row>
    <row r="3" spans="1:11" ht="15">
      <c r="D3" s="39" t="s">
        <v>201</v>
      </c>
      <c r="E3" s="39"/>
      <c r="F3" s="39"/>
    </row>
    <row r="4" spans="1:11" ht="12.75" customHeight="1">
      <c r="A4" s="40"/>
      <c r="B4" s="40"/>
      <c r="C4" s="40"/>
      <c r="D4" s="40"/>
      <c r="E4" s="40"/>
      <c r="F4" s="40"/>
    </row>
    <row r="5" spans="1:11" ht="53.25" customHeight="1">
      <c r="A5" s="41" t="s">
        <v>125</v>
      </c>
      <c r="B5" s="41"/>
      <c r="C5" s="41"/>
      <c r="D5" s="41"/>
      <c r="E5" s="41"/>
      <c r="F5" s="41"/>
    </row>
    <row r="6" spans="1:11" ht="22.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42" t="s">
        <v>1</v>
      </c>
    </row>
    <row r="7" spans="1:11" ht="71.099999999999994" customHeight="1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</row>
    <row r="8" spans="1:11" ht="22.7" customHeight="1">
      <c r="A8" s="3" t="s">
        <v>8</v>
      </c>
      <c r="B8" s="4" t="s">
        <v>0</v>
      </c>
      <c r="C8" s="4" t="s">
        <v>0</v>
      </c>
      <c r="D8" s="4" t="s">
        <v>0</v>
      </c>
      <c r="E8" s="4" t="s">
        <v>0</v>
      </c>
      <c r="F8" s="5">
        <f>F9+F41+F46+F55+F72+F117+F134+F156+F161+F150+F114+F111+F116</f>
        <v>146439658.13000003</v>
      </c>
      <c r="H8" s="17"/>
      <c r="I8" s="17"/>
      <c r="K8" s="5"/>
    </row>
    <row r="9" spans="1:11" ht="14.45" customHeight="1">
      <c r="A9" s="6" t="s">
        <v>9</v>
      </c>
      <c r="B9" s="7" t="s">
        <v>10</v>
      </c>
      <c r="C9" s="7" t="s">
        <v>0</v>
      </c>
      <c r="D9" s="7" t="s">
        <v>0</v>
      </c>
      <c r="E9" s="7" t="s">
        <v>0</v>
      </c>
      <c r="F9" s="8">
        <f>F10+F14+F19+F28+F27</f>
        <v>30881502.340000004</v>
      </c>
      <c r="K9" s="8"/>
    </row>
    <row r="10" spans="1:11" ht="28.9" customHeight="1">
      <c r="A10" s="6" t="s">
        <v>11</v>
      </c>
      <c r="B10" s="7" t="s">
        <v>10</v>
      </c>
      <c r="C10" s="7" t="s">
        <v>12</v>
      </c>
      <c r="D10" s="7" t="s">
        <v>0</v>
      </c>
      <c r="E10" s="7" t="s">
        <v>0</v>
      </c>
      <c r="F10" s="8">
        <f>F11</f>
        <v>2059490.14</v>
      </c>
      <c r="H10" s="17"/>
      <c r="K10" s="8"/>
    </row>
    <row r="11" spans="1:11" ht="14.45" customHeight="1">
      <c r="A11" s="9" t="s">
        <v>13</v>
      </c>
      <c r="B11" s="7" t="s">
        <v>10</v>
      </c>
      <c r="C11" s="7" t="s">
        <v>12</v>
      </c>
      <c r="D11" s="7" t="s">
        <v>14</v>
      </c>
      <c r="E11" s="7" t="s">
        <v>0</v>
      </c>
      <c r="F11" s="8">
        <f>F12</f>
        <v>2059490.14</v>
      </c>
      <c r="K11" s="8"/>
    </row>
    <row r="12" spans="1:11" ht="14.45" customHeight="1">
      <c r="A12" s="10" t="s">
        <v>15</v>
      </c>
      <c r="B12" s="11" t="s">
        <v>10</v>
      </c>
      <c r="C12" s="11" t="s">
        <v>12</v>
      </c>
      <c r="D12" s="11" t="s">
        <v>16</v>
      </c>
      <c r="E12" s="11" t="s">
        <v>0</v>
      </c>
      <c r="F12" s="12">
        <f>F13</f>
        <v>2059490.14</v>
      </c>
      <c r="K12" s="12"/>
    </row>
    <row r="13" spans="1:11" ht="57.6" customHeight="1">
      <c r="A13" s="13" t="s">
        <v>17</v>
      </c>
      <c r="B13" s="14" t="s">
        <v>10</v>
      </c>
      <c r="C13" s="14" t="s">
        <v>12</v>
      </c>
      <c r="D13" s="14" t="s">
        <v>16</v>
      </c>
      <c r="E13" s="14" t="s">
        <v>18</v>
      </c>
      <c r="F13" s="15">
        <v>2059490.14</v>
      </c>
      <c r="K13" s="15"/>
    </row>
    <row r="14" spans="1:11" ht="43.35" customHeight="1">
      <c r="A14" s="6" t="s">
        <v>19</v>
      </c>
      <c r="B14" s="7" t="s">
        <v>10</v>
      </c>
      <c r="C14" s="7" t="s">
        <v>20</v>
      </c>
      <c r="D14" s="7" t="s">
        <v>0</v>
      </c>
      <c r="E14" s="7" t="s">
        <v>0</v>
      </c>
      <c r="F14" s="8">
        <f>F15</f>
        <v>24000</v>
      </c>
      <c r="I14" s="17"/>
      <c r="K14" s="8"/>
    </row>
    <row r="15" spans="1:11" ht="14.45" customHeight="1">
      <c r="A15" s="9" t="s">
        <v>13</v>
      </c>
      <c r="B15" s="7" t="s">
        <v>10</v>
      </c>
      <c r="C15" s="7" t="s">
        <v>20</v>
      </c>
      <c r="D15" s="7" t="s">
        <v>14</v>
      </c>
      <c r="E15" s="7" t="s">
        <v>0</v>
      </c>
      <c r="F15" s="8">
        <f>F16</f>
        <v>24000</v>
      </c>
      <c r="K15" s="8"/>
    </row>
    <row r="16" spans="1:11" ht="14.45" customHeight="1">
      <c r="A16" s="10" t="s">
        <v>21</v>
      </c>
      <c r="B16" s="11" t="s">
        <v>10</v>
      </c>
      <c r="C16" s="11" t="s">
        <v>20</v>
      </c>
      <c r="D16" s="11" t="s">
        <v>22</v>
      </c>
      <c r="E16" s="11" t="s">
        <v>0</v>
      </c>
      <c r="F16" s="12">
        <f>F17+F18</f>
        <v>24000</v>
      </c>
      <c r="K16" s="12"/>
    </row>
    <row r="17" spans="1:11" ht="57.6" hidden="1" customHeight="1">
      <c r="A17" s="13" t="s">
        <v>17</v>
      </c>
      <c r="B17" s="14" t="s">
        <v>10</v>
      </c>
      <c r="C17" s="14" t="s">
        <v>20</v>
      </c>
      <c r="D17" s="14" t="s">
        <v>22</v>
      </c>
      <c r="E17" s="14" t="s">
        <v>18</v>
      </c>
      <c r="F17" s="15">
        <v>0</v>
      </c>
      <c r="K17" s="15"/>
    </row>
    <row r="18" spans="1:11" ht="28.9" customHeight="1">
      <c r="A18" s="13" t="s">
        <v>23</v>
      </c>
      <c r="B18" s="14" t="s">
        <v>10</v>
      </c>
      <c r="C18" s="14" t="s">
        <v>20</v>
      </c>
      <c r="D18" s="14" t="s">
        <v>22</v>
      </c>
      <c r="E18" s="14" t="s">
        <v>24</v>
      </c>
      <c r="F18" s="15">
        <v>24000</v>
      </c>
      <c r="K18" s="15"/>
    </row>
    <row r="19" spans="1:11" ht="57.6" customHeight="1">
      <c r="A19" s="6" t="s">
        <v>25</v>
      </c>
      <c r="B19" s="7" t="s">
        <v>10</v>
      </c>
      <c r="C19" s="7" t="s">
        <v>26</v>
      </c>
      <c r="D19" s="7" t="s">
        <v>0</v>
      </c>
      <c r="E19" s="7" t="s">
        <v>0</v>
      </c>
      <c r="F19" s="8">
        <f>F20+F23</f>
        <v>10699592.25</v>
      </c>
      <c r="K19" s="8"/>
    </row>
    <row r="20" spans="1:11" ht="28.9" hidden="1" customHeight="1">
      <c r="A20" s="9" t="s">
        <v>27</v>
      </c>
      <c r="B20" s="7" t="s">
        <v>10</v>
      </c>
      <c r="C20" s="7" t="s">
        <v>26</v>
      </c>
      <c r="D20" s="7" t="s">
        <v>28</v>
      </c>
      <c r="E20" s="7" t="s">
        <v>0</v>
      </c>
      <c r="F20" s="8">
        <f>F21</f>
        <v>0</v>
      </c>
      <c r="K20" s="8"/>
    </row>
    <row r="21" spans="1:11" ht="43.35" hidden="1" customHeight="1">
      <c r="A21" s="10" t="s">
        <v>29</v>
      </c>
      <c r="B21" s="11" t="s">
        <v>10</v>
      </c>
      <c r="C21" s="11" t="s">
        <v>26</v>
      </c>
      <c r="D21" s="11" t="s">
        <v>30</v>
      </c>
      <c r="E21" s="11" t="s">
        <v>0</v>
      </c>
      <c r="F21" s="12">
        <f>F22</f>
        <v>0</v>
      </c>
      <c r="K21" s="12"/>
    </row>
    <row r="22" spans="1:11" ht="14.45" hidden="1" customHeight="1">
      <c r="A22" s="13" t="s">
        <v>31</v>
      </c>
      <c r="B22" s="14" t="s">
        <v>10</v>
      </c>
      <c r="C22" s="14" t="s">
        <v>26</v>
      </c>
      <c r="D22" s="14" t="s">
        <v>30</v>
      </c>
      <c r="E22" s="14" t="s">
        <v>32</v>
      </c>
      <c r="F22" s="15">
        <v>0</v>
      </c>
      <c r="K22" s="15"/>
    </row>
    <row r="23" spans="1:11" ht="14.45" customHeight="1">
      <c r="A23" s="9" t="s">
        <v>13</v>
      </c>
      <c r="B23" s="7" t="s">
        <v>10</v>
      </c>
      <c r="C23" s="7" t="s">
        <v>26</v>
      </c>
      <c r="D23" s="7" t="s">
        <v>14</v>
      </c>
      <c r="E23" s="7" t="s">
        <v>0</v>
      </c>
      <c r="F23" s="8">
        <f>F24</f>
        <v>10699592.25</v>
      </c>
      <c r="K23" s="8"/>
    </row>
    <row r="24" spans="1:11" ht="14.45" customHeight="1">
      <c r="A24" s="10" t="s">
        <v>21</v>
      </c>
      <c r="B24" s="11" t="s">
        <v>10</v>
      </c>
      <c r="C24" s="11" t="s">
        <v>26</v>
      </c>
      <c r="D24" s="11" t="s">
        <v>22</v>
      </c>
      <c r="E24" s="11" t="s">
        <v>0</v>
      </c>
      <c r="F24" s="12">
        <f>F25+F26</f>
        <v>10699592.25</v>
      </c>
      <c r="H24" s="17"/>
      <c r="K24" s="12"/>
    </row>
    <row r="25" spans="1:11" ht="57.6" customHeight="1">
      <c r="A25" s="13" t="s">
        <v>17</v>
      </c>
      <c r="B25" s="14" t="s">
        <v>10</v>
      </c>
      <c r="C25" s="14" t="s">
        <v>26</v>
      </c>
      <c r="D25" s="14" t="s">
        <v>22</v>
      </c>
      <c r="E25" s="14" t="s">
        <v>18</v>
      </c>
      <c r="F25" s="15">
        <f>6965392.1+89102.83</f>
        <v>7054494.9299999997</v>
      </c>
      <c r="I25" s="17"/>
      <c r="K25" s="15"/>
    </row>
    <row r="26" spans="1:11" ht="28.9" customHeight="1">
      <c r="A26" s="13" t="s">
        <v>23</v>
      </c>
      <c r="B26" s="14" t="s">
        <v>10</v>
      </c>
      <c r="C26" s="14" t="s">
        <v>26</v>
      </c>
      <c r="D26" s="14" t="s">
        <v>22</v>
      </c>
      <c r="E26" s="14" t="s">
        <v>24</v>
      </c>
      <c r="F26" s="15">
        <v>3645097.32</v>
      </c>
      <c r="H26" s="17"/>
      <c r="K26" s="15"/>
    </row>
    <row r="27" spans="1:11" ht="28.9" customHeight="1">
      <c r="A27" s="21" t="s">
        <v>110</v>
      </c>
      <c r="B27" s="19" t="s">
        <v>10</v>
      </c>
      <c r="C27" s="19" t="s">
        <v>111</v>
      </c>
      <c r="D27" s="7" t="s">
        <v>134</v>
      </c>
      <c r="E27" s="22">
        <v>200</v>
      </c>
      <c r="F27" s="23">
        <v>526002.31999999995</v>
      </c>
      <c r="K27" s="15"/>
    </row>
    <row r="28" spans="1:11" ht="14.45" customHeight="1">
      <c r="A28" s="6" t="s">
        <v>33</v>
      </c>
      <c r="B28" s="7" t="s">
        <v>10</v>
      </c>
      <c r="C28" s="7" t="s">
        <v>34</v>
      </c>
      <c r="D28" s="7" t="s">
        <v>0</v>
      </c>
      <c r="E28" s="7" t="s">
        <v>0</v>
      </c>
      <c r="F28" s="16">
        <f>F29</f>
        <v>17572417.630000003</v>
      </c>
      <c r="K28" s="8"/>
    </row>
    <row r="29" spans="1:11" ht="14.45" customHeight="1">
      <c r="A29" s="9" t="s">
        <v>13</v>
      </c>
      <c r="B29" s="7" t="s">
        <v>10</v>
      </c>
      <c r="C29" s="7" t="s">
        <v>34</v>
      </c>
      <c r="D29" s="7" t="s">
        <v>14</v>
      </c>
      <c r="E29" s="7" t="s">
        <v>0</v>
      </c>
      <c r="F29" s="8">
        <f>F30+F33+F37+F40+F36</f>
        <v>17572417.630000003</v>
      </c>
      <c r="K29" s="8"/>
    </row>
    <row r="30" spans="1:11" ht="14.45" customHeight="1">
      <c r="A30" s="10" t="s">
        <v>21</v>
      </c>
      <c r="B30" s="11" t="s">
        <v>10</v>
      </c>
      <c r="C30" s="11" t="s">
        <v>34</v>
      </c>
      <c r="D30" s="11" t="s">
        <v>22</v>
      </c>
      <c r="E30" s="11" t="s">
        <v>0</v>
      </c>
      <c r="F30" s="12">
        <f>F31+F32</f>
        <v>210373.2</v>
      </c>
      <c r="K30" s="12"/>
    </row>
    <row r="31" spans="1:11" ht="28.9" customHeight="1">
      <c r="A31" s="13" t="s">
        <v>23</v>
      </c>
      <c r="B31" s="14" t="s">
        <v>10</v>
      </c>
      <c r="C31" s="14" t="s">
        <v>34</v>
      </c>
      <c r="D31" s="24" t="s">
        <v>175</v>
      </c>
      <c r="E31" s="14" t="s">
        <v>24</v>
      </c>
      <c r="F31" s="31">
        <f>131389.2+54984</f>
        <v>186373.2</v>
      </c>
      <c r="I31" s="17"/>
      <c r="K31" s="15"/>
    </row>
    <row r="32" spans="1:11" ht="28.9" customHeight="1">
      <c r="A32" s="13" t="s">
        <v>178</v>
      </c>
      <c r="B32" s="14"/>
      <c r="C32" s="14"/>
      <c r="D32" s="24"/>
      <c r="E32" s="14">
        <v>300</v>
      </c>
      <c r="F32" s="31">
        <v>24000</v>
      </c>
      <c r="K32" s="15"/>
    </row>
    <row r="33" spans="1:11" ht="14.45" customHeight="1">
      <c r="A33" s="10" t="s">
        <v>35</v>
      </c>
      <c r="B33" s="11" t="s">
        <v>10</v>
      </c>
      <c r="C33" s="11" t="s">
        <v>34</v>
      </c>
      <c r="D33" s="11" t="s">
        <v>36</v>
      </c>
      <c r="E33" s="11" t="s">
        <v>0</v>
      </c>
      <c r="F33" s="12">
        <f>F34+F35</f>
        <v>100000</v>
      </c>
      <c r="K33" s="12"/>
    </row>
    <row r="34" spans="1:11" ht="28.9" customHeight="1">
      <c r="A34" s="13" t="s">
        <v>23</v>
      </c>
      <c r="B34" s="14" t="s">
        <v>10</v>
      </c>
      <c r="C34" s="14" t="s">
        <v>34</v>
      </c>
      <c r="D34" s="14" t="s">
        <v>36</v>
      </c>
      <c r="E34" s="14">
        <v>300</v>
      </c>
      <c r="F34" s="15">
        <v>100000</v>
      </c>
      <c r="K34" s="15"/>
    </row>
    <row r="35" spans="1:11" ht="28.9" hidden="1" customHeight="1">
      <c r="A35" s="13" t="s">
        <v>177</v>
      </c>
      <c r="B35" s="14"/>
      <c r="C35" s="14"/>
      <c r="D35" s="14"/>
      <c r="E35" s="14">
        <v>800</v>
      </c>
      <c r="F35" s="15">
        <v>0</v>
      </c>
      <c r="K35" s="15"/>
    </row>
    <row r="36" spans="1:11" ht="28.9" customHeight="1">
      <c r="A36" s="10" t="s">
        <v>176</v>
      </c>
      <c r="B36" s="11" t="s">
        <v>10</v>
      </c>
      <c r="C36" s="11" t="s">
        <v>34</v>
      </c>
      <c r="D36" s="11" t="s">
        <v>179</v>
      </c>
      <c r="E36" s="11">
        <v>800</v>
      </c>
      <c r="F36" s="12">
        <f>5803.72+8337390.17+64687+50000+67900+51739.76+3434242.25+7042.74</f>
        <v>12018805.640000001</v>
      </c>
      <c r="K36" s="15"/>
    </row>
    <row r="37" spans="1:11" ht="28.9" customHeight="1">
      <c r="A37" s="10" t="s">
        <v>37</v>
      </c>
      <c r="B37" s="11" t="s">
        <v>10</v>
      </c>
      <c r="C37" s="11" t="s">
        <v>34</v>
      </c>
      <c r="D37" s="11" t="s">
        <v>38</v>
      </c>
      <c r="E37" s="11" t="s">
        <v>0</v>
      </c>
      <c r="F37" s="12">
        <f>F38+F39</f>
        <v>5144238.79</v>
      </c>
      <c r="H37" s="17"/>
      <c r="K37" s="12"/>
    </row>
    <row r="38" spans="1:11" ht="28.9" customHeight="1">
      <c r="A38" s="13" t="s">
        <v>23</v>
      </c>
      <c r="B38" s="14" t="s">
        <v>10</v>
      </c>
      <c r="C38" s="14" t="s">
        <v>34</v>
      </c>
      <c r="D38" s="14" t="s">
        <v>38</v>
      </c>
      <c r="E38" s="14" t="s">
        <v>24</v>
      </c>
      <c r="F38" s="31">
        <f>5279837.62-99000-89102.83</f>
        <v>5091734.79</v>
      </c>
      <c r="K38" s="15"/>
    </row>
    <row r="39" spans="1:11" ht="14.45" customHeight="1">
      <c r="A39" s="13" t="s">
        <v>39</v>
      </c>
      <c r="B39" s="14" t="s">
        <v>10</v>
      </c>
      <c r="C39" s="14" t="s">
        <v>34</v>
      </c>
      <c r="D39" s="14" t="s">
        <v>38</v>
      </c>
      <c r="E39" s="14" t="s">
        <v>40</v>
      </c>
      <c r="F39" s="31">
        <v>52504</v>
      </c>
      <c r="K39" s="15"/>
    </row>
    <row r="40" spans="1:11" ht="14.45" customHeight="1">
      <c r="A40" s="10" t="s">
        <v>135</v>
      </c>
      <c r="B40" s="11" t="s">
        <v>10</v>
      </c>
      <c r="C40" s="11">
        <v>13</v>
      </c>
      <c r="D40" s="11" t="s">
        <v>136</v>
      </c>
      <c r="E40" s="11">
        <v>200</v>
      </c>
      <c r="F40" s="32">
        <v>99000</v>
      </c>
      <c r="K40" s="15"/>
    </row>
    <row r="41" spans="1:11" ht="14.45" customHeight="1">
      <c r="A41" s="6" t="s">
        <v>41</v>
      </c>
      <c r="B41" s="7" t="s">
        <v>12</v>
      </c>
      <c r="C41" s="7" t="s">
        <v>0</v>
      </c>
      <c r="D41" s="7" t="s">
        <v>0</v>
      </c>
      <c r="E41" s="7" t="s">
        <v>0</v>
      </c>
      <c r="F41" s="8">
        <f>F42</f>
        <v>533524</v>
      </c>
      <c r="K41" s="8"/>
    </row>
    <row r="42" spans="1:11" ht="14.45" customHeight="1">
      <c r="A42" s="6" t="s">
        <v>42</v>
      </c>
      <c r="B42" s="7" t="s">
        <v>12</v>
      </c>
      <c r="C42" s="7" t="s">
        <v>20</v>
      </c>
      <c r="D42" s="7" t="s">
        <v>0</v>
      </c>
      <c r="E42" s="7" t="s">
        <v>0</v>
      </c>
      <c r="F42" s="8">
        <f>F43</f>
        <v>533524</v>
      </c>
      <c r="K42" s="8"/>
    </row>
    <row r="43" spans="1:11" ht="14.45" customHeight="1">
      <c r="A43" s="9" t="s">
        <v>13</v>
      </c>
      <c r="B43" s="7" t="s">
        <v>12</v>
      </c>
      <c r="C43" s="7" t="s">
        <v>20</v>
      </c>
      <c r="D43" s="7" t="s">
        <v>14</v>
      </c>
      <c r="E43" s="7" t="s">
        <v>0</v>
      </c>
      <c r="F43" s="8">
        <f>F44</f>
        <v>533524</v>
      </c>
      <c r="K43" s="8"/>
    </row>
    <row r="44" spans="1:11" ht="43.35" customHeight="1">
      <c r="A44" s="10" t="s">
        <v>43</v>
      </c>
      <c r="B44" s="11" t="s">
        <v>12</v>
      </c>
      <c r="C44" s="11" t="s">
        <v>20</v>
      </c>
      <c r="D44" s="11" t="s">
        <v>44</v>
      </c>
      <c r="E44" s="11" t="s">
        <v>0</v>
      </c>
      <c r="F44" s="12">
        <f>F45</f>
        <v>533524</v>
      </c>
      <c r="K44" s="12"/>
    </row>
    <row r="45" spans="1:11" ht="57.6" customHeight="1">
      <c r="A45" s="13" t="s">
        <v>17</v>
      </c>
      <c r="B45" s="14" t="s">
        <v>12</v>
      </c>
      <c r="C45" s="14" t="s">
        <v>20</v>
      </c>
      <c r="D45" s="14" t="s">
        <v>44</v>
      </c>
      <c r="E45" s="14" t="s">
        <v>18</v>
      </c>
      <c r="F45" s="15">
        <v>533524</v>
      </c>
      <c r="K45" s="15"/>
    </row>
    <row r="46" spans="1:11" ht="28.9" customHeight="1">
      <c r="A46" s="6" t="s">
        <v>45</v>
      </c>
      <c r="B46" s="7" t="s">
        <v>20</v>
      </c>
      <c r="C46" s="7" t="s">
        <v>0</v>
      </c>
      <c r="D46" s="7" t="s">
        <v>0</v>
      </c>
      <c r="E46" s="7" t="s">
        <v>0</v>
      </c>
      <c r="F46" s="8">
        <f>F47+F51</f>
        <v>373564</v>
      </c>
      <c r="K46" s="8"/>
    </row>
    <row r="47" spans="1:11" ht="14.45" customHeight="1">
      <c r="A47" s="6" t="s">
        <v>46</v>
      </c>
      <c r="B47" s="7" t="s">
        <v>20</v>
      </c>
      <c r="C47" s="7" t="s">
        <v>26</v>
      </c>
      <c r="D47" s="7" t="s">
        <v>0</v>
      </c>
      <c r="E47" s="7" t="s">
        <v>0</v>
      </c>
      <c r="F47" s="8">
        <f>F48</f>
        <v>18564</v>
      </c>
      <c r="K47" s="8"/>
    </row>
    <row r="48" spans="1:11" ht="14.45" customHeight="1">
      <c r="A48" s="9" t="s">
        <v>13</v>
      </c>
      <c r="B48" s="7" t="s">
        <v>20</v>
      </c>
      <c r="C48" s="7" t="s">
        <v>26</v>
      </c>
      <c r="D48" s="7" t="s">
        <v>14</v>
      </c>
      <c r="E48" s="7" t="s">
        <v>0</v>
      </c>
      <c r="F48" s="8">
        <f>F49</f>
        <v>18564</v>
      </c>
      <c r="K48" s="8"/>
    </row>
    <row r="49" spans="1:11" ht="43.35" customHeight="1">
      <c r="A49" s="10" t="s">
        <v>47</v>
      </c>
      <c r="B49" s="11" t="s">
        <v>20</v>
      </c>
      <c r="C49" s="11" t="s">
        <v>26</v>
      </c>
      <c r="D49" s="11" t="s">
        <v>48</v>
      </c>
      <c r="E49" s="11" t="s">
        <v>0</v>
      </c>
      <c r="F49" s="12">
        <f>F50</f>
        <v>18564</v>
      </c>
      <c r="K49" s="12"/>
    </row>
    <row r="50" spans="1:11" ht="28.9" customHeight="1">
      <c r="A50" s="13" t="s">
        <v>23</v>
      </c>
      <c r="B50" s="14" t="s">
        <v>20</v>
      </c>
      <c r="C50" s="14" t="s">
        <v>26</v>
      </c>
      <c r="D50" s="14" t="s">
        <v>48</v>
      </c>
      <c r="E50" s="14" t="s">
        <v>24</v>
      </c>
      <c r="F50" s="15">
        <v>18564</v>
      </c>
      <c r="K50" s="15"/>
    </row>
    <row r="51" spans="1:11" ht="43.35" customHeight="1">
      <c r="A51" s="6" t="s">
        <v>49</v>
      </c>
      <c r="B51" s="7" t="s">
        <v>20</v>
      </c>
      <c r="C51" s="7" t="s">
        <v>50</v>
      </c>
      <c r="D51" s="7" t="s">
        <v>0</v>
      </c>
      <c r="E51" s="7" t="s">
        <v>0</v>
      </c>
      <c r="F51" s="8">
        <f>F52</f>
        <v>355000</v>
      </c>
      <c r="K51" s="8"/>
    </row>
    <row r="52" spans="1:11" ht="14.45" customHeight="1">
      <c r="A52" s="9" t="s">
        <v>13</v>
      </c>
      <c r="B52" s="7" t="s">
        <v>20</v>
      </c>
      <c r="C52" s="7" t="s">
        <v>50</v>
      </c>
      <c r="D52" s="7" t="s">
        <v>14</v>
      </c>
      <c r="E52" s="7" t="s">
        <v>0</v>
      </c>
      <c r="F52" s="8">
        <f>F53</f>
        <v>355000</v>
      </c>
      <c r="K52" s="8"/>
    </row>
    <row r="53" spans="1:11" ht="43.35" customHeight="1">
      <c r="A53" s="10" t="s">
        <v>51</v>
      </c>
      <c r="B53" s="11" t="s">
        <v>20</v>
      </c>
      <c r="C53" s="11" t="s">
        <v>50</v>
      </c>
      <c r="D53" s="11" t="s">
        <v>52</v>
      </c>
      <c r="E53" s="11" t="s">
        <v>0</v>
      </c>
      <c r="F53" s="12">
        <f>F54</f>
        <v>355000</v>
      </c>
      <c r="K53" s="12"/>
    </row>
    <row r="54" spans="1:11" ht="28.9" customHeight="1">
      <c r="A54" s="13" t="s">
        <v>23</v>
      </c>
      <c r="B54" s="14" t="s">
        <v>20</v>
      </c>
      <c r="C54" s="14" t="s">
        <v>50</v>
      </c>
      <c r="D54" s="14" t="s">
        <v>52</v>
      </c>
      <c r="E54" s="14" t="s">
        <v>24</v>
      </c>
      <c r="F54" s="15">
        <f>105000+250000</f>
        <v>355000</v>
      </c>
      <c r="K54" s="15"/>
    </row>
    <row r="55" spans="1:11" ht="14.45" customHeight="1">
      <c r="A55" s="6" t="s">
        <v>53</v>
      </c>
      <c r="B55" s="7" t="s">
        <v>26</v>
      </c>
      <c r="C55" s="7" t="s">
        <v>0</v>
      </c>
      <c r="D55" s="7" t="s">
        <v>0</v>
      </c>
      <c r="E55" s="7" t="s">
        <v>0</v>
      </c>
      <c r="F55" s="16">
        <f>F56+F57+F61+F67+F68+F69+F70+F71</f>
        <v>8488395.4499999993</v>
      </c>
      <c r="H55" s="17"/>
      <c r="K55" s="8"/>
    </row>
    <row r="56" spans="1:11" ht="14.45" customHeight="1">
      <c r="A56" s="6" t="s">
        <v>109</v>
      </c>
      <c r="B56" s="7" t="s">
        <v>26</v>
      </c>
      <c r="C56" s="19" t="s">
        <v>62</v>
      </c>
      <c r="D56" s="20" t="s">
        <v>137</v>
      </c>
      <c r="E56" s="7" t="s">
        <v>0</v>
      </c>
      <c r="F56" s="8">
        <v>373515.25</v>
      </c>
      <c r="K56" s="8"/>
    </row>
    <row r="57" spans="1:11" ht="14.45" customHeight="1">
      <c r="A57" s="6" t="s">
        <v>54</v>
      </c>
      <c r="B57" s="7" t="s">
        <v>26</v>
      </c>
      <c r="C57" s="7" t="s">
        <v>55</v>
      </c>
      <c r="D57" s="7" t="s">
        <v>0</v>
      </c>
      <c r="E57" s="7" t="s">
        <v>0</v>
      </c>
      <c r="F57" s="8">
        <f>F58</f>
        <v>1029166.71</v>
      </c>
      <c r="K57" s="8"/>
    </row>
    <row r="58" spans="1:11" ht="28.9" customHeight="1">
      <c r="A58" s="9" t="s">
        <v>56</v>
      </c>
      <c r="B58" s="7" t="s">
        <v>26</v>
      </c>
      <c r="C58" s="7" t="s">
        <v>55</v>
      </c>
      <c r="D58" s="7" t="s">
        <v>138</v>
      </c>
      <c r="E58" s="7" t="s">
        <v>0</v>
      </c>
      <c r="F58" s="8">
        <f>F59</f>
        <v>1029166.71</v>
      </c>
      <c r="K58" s="8"/>
    </row>
    <row r="59" spans="1:11" ht="14.45" customHeight="1">
      <c r="A59" s="10" t="s">
        <v>57</v>
      </c>
      <c r="B59" s="11" t="s">
        <v>26</v>
      </c>
      <c r="C59" s="11" t="s">
        <v>55</v>
      </c>
      <c r="D59" s="11" t="s">
        <v>138</v>
      </c>
      <c r="E59" s="11" t="s">
        <v>0</v>
      </c>
      <c r="F59" s="12">
        <f>F60</f>
        <v>1029166.71</v>
      </c>
      <c r="K59" s="12"/>
    </row>
    <row r="60" spans="1:11" ht="14.45" customHeight="1">
      <c r="A60" s="13" t="s">
        <v>39</v>
      </c>
      <c r="B60" s="14" t="s">
        <v>26</v>
      </c>
      <c r="C60" s="14" t="s">
        <v>55</v>
      </c>
      <c r="D60" s="24" t="s">
        <v>138</v>
      </c>
      <c r="E60" s="14" t="s">
        <v>40</v>
      </c>
      <c r="F60" s="15">
        <v>1029166.71</v>
      </c>
      <c r="K60" s="15"/>
    </row>
    <row r="61" spans="1:11" ht="14.45" customHeight="1">
      <c r="A61" s="6" t="s">
        <v>58</v>
      </c>
      <c r="B61" s="7" t="s">
        <v>26</v>
      </c>
      <c r="C61" s="7" t="s">
        <v>50</v>
      </c>
      <c r="D61" s="7" t="s">
        <v>0</v>
      </c>
      <c r="E61" s="7" t="s">
        <v>0</v>
      </c>
      <c r="F61" s="8">
        <f>F63+F66</f>
        <v>3130392.87</v>
      </c>
      <c r="K61" s="8"/>
    </row>
    <row r="62" spans="1:11" ht="28.9" customHeight="1">
      <c r="A62" s="9" t="s">
        <v>56</v>
      </c>
      <c r="B62" s="7" t="s">
        <v>26</v>
      </c>
      <c r="C62" s="7" t="s">
        <v>50</v>
      </c>
      <c r="D62" s="7" t="s">
        <v>139</v>
      </c>
      <c r="E62" s="7" t="s">
        <v>0</v>
      </c>
      <c r="F62" s="8">
        <f>F63</f>
        <v>1825508.87</v>
      </c>
      <c r="K62" s="8"/>
    </row>
    <row r="63" spans="1:11" ht="14.45" customHeight="1">
      <c r="A63" s="10" t="s">
        <v>59</v>
      </c>
      <c r="B63" s="11" t="s">
        <v>26</v>
      </c>
      <c r="C63" s="11" t="s">
        <v>50</v>
      </c>
      <c r="D63" s="11" t="s">
        <v>60</v>
      </c>
      <c r="E63" s="11" t="s">
        <v>0</v>
      </c>
      <c r="F63" s="12">
        <f>F64+F65</f>
        <v>1825508.87</v>
      </c>
      <c r="K63" s="12"/>
    </row>
    <row r="64" spans="1:11" ht="28.9" customHeight="1">
      <c r="A64" s="13" t="s">
        <v>23</v>
      </c>
      <c r="B64" s="14" t="s">
        <v>26</v>
      </c>
      <c r="C64" s="14" t="s">
        <v>50</v>
      </c>
      <c r="D64" s="24" t="s">
        <v>140</v>
      </c>
      <c r="E64" s="14" t="s">
        <v>24</v>
      </c>
      <c r="F64" s="15">
        <v>1487508.87</v>
      </c>
      <c r="K64" s="15"/>
    </row>
    <row r="65" spans="1:12" ht="28.9" customHeight="1">
      <c r="A65" s="13" t="s">
        <v>23</v>
      </c>
      <c r="B65" s="14"/>
      <c r="C65" s="14"/>
      <c r="D65" s="24" t="s">
        <v>141</v>
      </c>
      <c r="E65" s="14">
        <v>200</v>
      </c>
      <c r="F65" s="15">
        <v>338000</v>
      </c>
      <c r="K65" s="15"/>
    </row>
    <row r="66" spans="1:12" ht="28.9" customHeight="1">
      <c r="A66" s="13" t="s">
        <v>23</v>
      </c>
      <c r="B66" s="14"/>
      <c r="C66" s="14"/>
      <c r="D66" s="24" t="s">
        <v>142</v>
      </c>
      <c r="E66" s="14">
        <v>200</v>
      </c>
      <c r="F66" s="15">
        <v>1304884</v>
      </c>
      <c r="K66" s="15"/>
    </row>
    <row r="67" spans="1:12" ht="28.9" customHeight="1">
      <c r="A67" s="21" t="s">
        <v>112</v>
      </c>
      <c r="B67" s="19" t="s">
        <v>26</v>
      </c>
      <c r="C67" s="19">
        <v>12</v>
      </c>
      <c r="D67" s="7" t="s">
        <v>143</v>
      </c>
      <c r="E67" s="22">
        <v>800</v>
      </c>
      <c r="F67" s="23">
        <v>570000</v>
      </c>
      <c r="I67" s="17"/>
      <c r="K67" s="15"/>
    </row>
    <row r="68" spans="1:12" ht="28.9" customHeight="1">
      <c r="A68" s="9" t="s">
        <v>126</v>
      </c>
      <c r="B68" s="19"/>
      <c r="C68" s="19"/>
      <c r="D68" s="7" t="s">
        <v>38</v>
      </c>
      <c r="E68" s="22">
        <v>100</v>
      </c>
      <c r="F68" s="23">
        <f>371641.8+24091+112235.82</f>
        <v>507968.62</v>
      </c>
      <c r="K68" s="15"/>
      <c r="L68" s="17"/>
    </row>
    <row r="69" spans="1:12" ht="28.9" customHeight="1">
      <c r="A69" s="13" t="s">
        <v>23</v>
      </c>
      <c r="B69" s="19"/>
      <c r="C69" s="19"/>
      <c r="D69" s="7" t="s">
        <v>38</v>
      </c>
      <c r="E69" s="22">
        <v>200</v>
      </c>
      <c r="F69" s="23">
        <v>2858000</v>
      </c>
      <c r="K69" s="15"/>
    </row>
    <row r="70" spans="1:12" ht="28.9" customHeight="1">
      <c r="A70" s="9" t="s">
        <v>126</v>
      </c>
      <c r="B70" s="19"/>
      <c r="C70" s="19"/>
      <c r="D70" s="7" t="s">
        <v>184</v>
      </c>
      <c r="E70" s="22">
        <v>100</v>
      </c>
      <c r="F70" s="23">
        <f>13972.31+4219.69</f>
        <v>18192</v>
      </c>
      <c r="K70" s="15"/>
    </row>
    <row r="71" spans="1:12" ht="28.9" customHeight="1">
      <c r="A71" s="9" t="s">
        <v>126</v>
      </c>
      <c r="B71" s="19"/>
      <c r="C71" s="19"/>
      <c r="D71" s="7" t="s">
        <v>185</v>
      </c>
      <c r="E71" s="22">
        <v>100</v>
      </c>
      <c r="F71" s="23">
        <f>890.94+269.06</f>
        <v>1160</v>
      </c>
      <c r="K71" s="15"/>
    </row>
    <row r="72" spans="1:12" ht="14.45" customHeight="1">
      <c r="A72" s="6" t="s">
        <v>61</v>
      </c>
      <c r="B72" s="7" t="s">
        <v>62</v>
      </c>
      <c r="C72" s="7" t="s">
        <v>0</v>
      </c>
      <c r="D72" s="7" t="s">
        <v>0</v>
      </c>
      <c r="E72" s="7" t="s">
        <v>0</v>
      </c>
      <c r="F72" s="16">
        <f>F73+F87+F105</f>
        <v>37703223.82</v>
      </c>
      <c r="H72" s="17"/>
      <c r="K72" s="8"/>
    </row>
    <row r="73" spans="1:12" ht="14.45" customHeight="1">
      <c r="A73" s="6" t="s">
        <v>63</v>
      </c>
      <c r="B73" s="7" t="s">
        <v>62</v>
      </c>
      <c r="C73" s="7" t="s">
        <v>10</v>
      </c>
      <c r="D73" s="7" t="s">
        <v>0</v>
      </c>
      <c r="E73" s="7" t="s">
        <v>0</v>
      </c>
      <c r="F73" s="8">
        <f>F80+F84+F86+F85</f>
        <v>20822207</v>
      </c>
      <c r="K73" s="8"/>
    </row>
    <row r="74" spans="1:12" ht="14.45" hidden="1" customHeight="1">
      <c r="A74" s="9" t="s">
        <v>64</v>
      </c>
      <c r="B74" s="7" t="s">
        <v>62</v>
      </c>
      <c r="C74" s="7" t="s">
        <v>10</v>
      </c>
      <c r="D74" s="7" t="s">
        <v>65</v>
      </c>
      <c r="E74" s="7" t="s">
        <v>0</v>
      </c>
      <c r="F74" s="8">
        <f>F75</f>
        <v>0</v>
      </c>
      <c r="K74" s="8"/>
    </row>
    <row r="75" spans="1:12" ht="72.599999999999994" hidden="1" customHeight="1">
      <c r="A75" s="10" t="s">
        <v>66</v>
      </c>
      <c r="B75" s="11" t="s">
        <v>62</v>
      </c>
      <c r="C75" s="11" t="s">
        <v>10</v>
      </c>
      <c r="D75" s="11" t="s">
        <v>67</v>
      </c>
      <c r="E75" s="11" t="s">
        <v>0</v>
      </c>
      <c r="F75" s="12">
        <v>0</v>
      </c>
      <c r="K75" s="12"/>
    </row>
    <row r="76" spans="1:12" ht="28.9" hidden="1" customHeight="1">
      <c r="A76" s="13" t="s">
        <v>23</v>
      </c>
      <c r="B76" s="14" t="s">
        <v>62</v>
      </c>
      <c r="C76" s="14" t="s">
        <v>10</v>
      </c>
      <c r="D76" s="14" t="s">
        <v>67</v>
      </c>
      <c r="E76" s="14" t="s">
        <v>24</v>
      </c>
      <c r="F76" s="15">
        <v>0</v>
      </c>
      <c r="K76" s="15"/>
    </row>
    <row r="77" spans="1:12" ht="28.9" hidden="1" customHeight="1">
      <c r="A77" s="9" t="s">
        <v>68</v>
      </c>
      <c r="B77" s="7" t="s">
        <v>62</v>
      </c>
      <c r="C77" s="7" t="s">
        <v>10</v>
      </c>
      <c r="D77" s="7" t="s">
        <v>69</v>
      </c>
      <c r="E77" s="7" t="s">
        <v>0</v>
      </c>
      <c r="F77" s="8">
        <f>F79+F80</f>
        <v>1234000</v>
      </c>
      <c r="K77" s="8"/>
    </row>
    <row r="78" spans="1:12" ht="28.9" hidden="1" customHeight="1">
      <c r="A78" s="10" t="s">
        <v>70</v>
      </c>
      <c r="B78" s="11" t="s">
        <v>62</v>
      </c>
      <c r="C78" s="11" t="s">
        <v>10</v>
      </c>
      <c r="D78" s="11" t="s">
        <v>71</v>
      </c>
      <c r="E78" s="11" t="s">
        <v>0</v>
      </c>
      <c r="F78" s="12">
        <f>F79</f>
        <v>0</v>
      </c>
      <c r="K78" s="12"/>
    </row>
    <row r="79" spans="1:12" ht="28.9" hidden="1" customHeight="1">
      <c r="A79" s="25" t="s">
        <v>113</v>
      </c>
      <c r="B79" s="14" t="s">
        <v>62</v>
      </c>
      <c r="C79" s="14" t="s">
        <v>10</v>
      </c>
      <c r="D79" s="14" t="s">
        <v>71</v>
      </c>
      <c r="E79" s="14" t="s">
        <v>24</v>
      </c>
      <c r="F79" s="15">
        <v>0</v>
      </c>
      <c r="K79" s="15"/>
    </row>
    <row r="80" spans="1:12" ht="28.9" customHeight="1">
      <c r="A80" s="25" t="s">
        <v>114</v>
      </c>
      <c r="B80" s="14" t="s">
        <v>62</v>
      </c>
      <c r="C80" s="14" t="s">
        <v>10</v>
      </c>
      <c r="D80" s="24" t="s">
        <v>115</v>
      </c>
      <c r="E80" s="14" t="s">
        <v>24</v>
      </c>
      <c r="F80" s="15">
        <v>1234000</v>
      </c>
      <c r="K80" s="15"/>
    </row>
    <row r="81" spans="1:11" ht="14.45" hidden="1" customHeight="1">
      <c r="A81" s="9" t="s">
        <v>13</v>
      </c>
      <c r="B81" s="7" t="s">
        <v>62</v>
      </c>
      <c r="C81" s="7" t="s">
        <v>10</v>
      </c>
      <c r="D81" s="7" t="s">
        <v>14</v>
      </c>
      <c r="E81" s="7" t="s">
        <v>0</v>
      </c>
      <c r="F81" s="8">
        <f>F82</f>
        <v>0</v>
      </c>
      <c r="K81" s="8"/>
    </row>
    <row r="82" spans="1:11" ht="14.45" hidden="1" customHeight="1">
      <c r="A82" s="10" t="s">
        <v>72</v>
      </c>
      <c r="B82" s="11" t="s">
        <v>62</v>
      </c>
      <c r="C82" s="11" t="s">
        <v>10</v>
      </c>
      <c r="D82" s="11" t="s">
        <v>73</v>
      </c>
      <c r="E82" s="11" t="s">
        <v>0</v>
      </c>
      <c r="F82" s="12">
        <f>F83</f>
        <v>0</v>
      </c>
      <c r="K82" s="12"/>
    </row>
    <row r="83" spans="1:11" ht="28.9" hidden="1" customHeight="1">
      <c r="A83" s="13" t="s">
        <v>23</v>
      </c>
      <c r="B83" s="14" t="s">
        <v>62</v>
      </c>
      <c r="C83" s="14" t="s">
        <v>10</v>
      </c>
      <c r="D83" s="14" t="s">
        <v>73</v>
      </c>
      <c r="E83" s="14" t="s">
        <v>24</v>
      </c>
      <c r="F83" s="15">
        <v>0</v>
      </c>
      <c r="K83" s="15"/>
    </row>
    <row r="84" spans="1:11" ht="28.9" customHeight="1">
      <c r="A84" s="13" t="s">
        <v>113</v>
      </c>
      <c r="B84" s="14" t="s">
        <v>62</v>
      </c>
      <c r="C84" s="14" t="s">
        <v>10</v>
      </c>
      <c r="D84" s="14" t="s">
        <v>129</v>
      </c>
      <c r="E84" s="14">
        <v>400</v>
      </c>
      <c r="F84" s="15">
        <v>8638207</v>
      </c>
      <c r="K84" s="15"/>
    </row>
    <row r="85" spans="1:11" ht="28.9" customHeight="1">
      <c r="A85" s="13" t="s">
        <v>196</v>
      </c>
      <c r="B85" s="14" t="s">
        <v>62</v>
      </c>
      <c r="C85" s="14" t="s">
        <v>10</v>
      </c>
      <c r="D85" s="14" t="s">
        <v>197</v>
      </c>
      <c r="E85" s="14">
        <v>200</v>
      </c>
      <c r="F85" s="15">
        <f>150000+300000</f>
        <v>450000</v>
      </c>
      <c r="K85" s="15"/>
    </row>
    <row r="86" spans="1:11" ht="28.9" customHeight="1">
      <c r="A86" s="9" t="s">
        <v>144</v>
      </c>
      <c r="B86" s="34" t="s">
        <v>62</v>
      </c>
      <c r="C86" s="34" t="s">
        <v>12</v>
      </c>
      <c r="D86" s="7" t="s">
        <v>145</v>
      </c>
      <c r="E86" s="7">
        <v>200</v>
      </c>
      <c r="F86" s="8">
        <v>10500000</v>
      </c>
      <c r="K86" s="15"/>
    </row>
    <row r="87" spans="1:11" ht="14.45" customHeight="1">
      <c r="A87" s="6" t="s">
        <v>74</v>
      </c>
      <c r="B87" s="7" t="s">
        <v>62</v>
      </c>
      <c r="C87" s="7" t="s">
        <v>20</v>
      </c>
      <c r="D87" s="7" t="s">
        <v>0</v>
      </c>
      <c r="E87" s="7" t="s">
        <v>0</v>
      </c>
      <c r="F87" s="8">
        <f>F88+F101</f>
        <v>12673892.869999999</v>
      </c>
      <c r="H87" s="17"/>
      <c r="K87" s="8"/>
    </row>
    <row r="88" spans="1:11" ht="14.45" customHeight="1">
      <c r="A88" s="6" t="s">
        <v>154</v>
      </c>
      <c r="B88" s="7"/>
      <c r="C88" s="7"/>
      <c r="D88" s="7"/>
      <c r="E88" s="7"/>
      <c r="F88" s="8">
        <f>F89+F97+F98+F99+F100+F104</f>
        <v>4153232.09</v>
      </c>
      <c r="K88" s="8"/>
    </row>
    <row r="89" spans="1:11" ht="28.9" customHeight="1">
      <c r="A89" s="9" t="s">
        <v>68</v>
      </c>
      <c r="B89" s="7" t="s">
        <v>62</v>
      </c>
      <c r="C89" s="7" t="s">
        <v>20</v>
      </c>
      <c r="D89" s="7" t="s">
        <v>69</v>
      </c>
      <c r="E89" s="7" t="s">
        <v>0</v>
      </c>
      <c r="F89" s="8">
        <f>F90+F92+F95</f>
        <v>1190409.99</v>
      </c>
      <c r="G89" s="17"/>
      <c r="K89" s="8"/>
    </row>
    <row r="90" spans="1:11" ht="14.45" customHeight="1">
      <c r="A90" s="10" t="s">
        <v>75</v>
      </c>
      <c r="B90" s="11" t="s">
        <v>62</v>
      </c>
      <c r="C90" s="11" t="s">
        <v>20</v>
      </c>
      <c r="D90" s="11" t="s">
        <v>146</v>
      </c>
      <c r="E90" s="11" t="s">
        <v>0</v>
      </c>
      <c r="F90" s="12">
        <f>F91</f>
        <v>1095797.99</v>
      </c>
      <c r="H90" s="17"/>
      <c r="K90" s="12"/>
    </row>
    <row r="91" spans="1:11" ht="28.9" customHeight="1">
      <c r="A91" s="13" t="s">
        <v>23</v>
      </c>
      <c r="B91" s="14" t="s">
        <v>62</v>
      </c>
      <c r="C91" s="14" t="s">
        <v>20</v>
      </c>
      <c r="D91" s="24" t="s">
        <v>146</v>
      </c>
      <c r="E91" s="14" t="s">
        <v>24</v>
      </c>
      <c r="F91" s="31">
        <f>855797.99+240000</f>
        <v>1095797.99</v>
      </c>
      <c r="K91" s="15"/>
    </row>
    <row r="92" spans="1:11" ht="14.45" customHeight="1">
      <c r="A92" s="10" t="s">
        <v>76</v>
      </c>
      <c r="B92" s="11" t="s">
        <v>62</v>
      </c>
      <c r="C92" s="11" t="s">
        <v>20</v>
      </c>
      <c r="D92" s="11" t="s">
        <v>147</v>
      </c>
      <c r="E92" s="11" t="s">
        <v>0</v>
      </c>
      <c r="F92" s="32">
        <f>F93</f>
        <v>94612</v>
      </c>
      <c r="G92" s="36"/>
      <c r="K92" s="12"/>
    </row>
    <row r="93" spans="1:11" ht="28.9" customHeight="1">
      <c r="A93" s="13" t="s">
        <v>23</v>
      </c>
      <c r="B93" s="14" t="s">
        <v>62</v>
      </c>
      <c r="C93" s="14" t="s">
        <v>20</v>
      </c>
      <c r="D93" s="14" t="s">
        <v>147</v>
      </c>
      <c r="E93" s="14" t="s">
        <v>24</v>
      </c>
      <c r="F93" s="31">
        <v>94612</v>
      </c>
      <c r="K93" s="15"/>
    </row>
    <row r="94" spans="1:11" ht="28.9" hidden="1" customHeight="1">
      <c r="A94" s="21" t="s">
        <v>23</v>
      </c>
      <c r="B94" s="22" t="s">
        <v>62</v>
      </c>
      <c r="C94" s="22" t="s">
        <v>20</v>
      </c>
      <c r="D94" s="22" t="s">
        <v>116</v>
      </c>
      <c r="E94" s="22" t="s">
        <v>24</v>
      </c>
      <c r="F94" s="33">
        <v>0</v>
      </c>
      <c r="K94" s="15"/>
    </row>
    <row r="95" spans="1:11" ht="57.6" hidden="1" customHeight="1">
      <c r="A95" s="10" t="s">
        <v>77</v>
      </c>
      <c r="B95" s="11" t="s">
        <v>62</v>
      </c>
      <c r="C95" s="11" t="s">
        <v>20</v>
      </c>
      <c r="D95" s="11" t="s">
        <v>78</v>
      </c>
      <c r="E95" s="11" t="s">
        <v>0</v>
      </c>
      <c r="F95" s="32">
        <f>F96</f>
        <v>0</v>
      </c>
      <c r="G95" s="18"/>
      <c r="K95" s="12"/>
    </row>
    <row r="96" spans="1:11" ht="28.9" hidden="1" customHeight="1">
      <c r="A96" s="13" t="s">
        <v>23</v>
      </c>
      <c r="B96" s="14" t="s">
        <v>62</v>
      </c>
      <c r="C96" s="14" t="s">
        <v>20</v>
      </c>
      <c r="D96" s="14" t="s">
        <v>78</v>
      </c>
      <c r="E96" s="14" t="s">
        <v>24</v>
      </c>
      <c r="F96" s="31">
        <v>0</v>
      </c>
      <c r="K96" s="15"/>
    </row>
    <row r="97" spans="1:11" ht="28.9" customHeight="1">
      <c r="A97" s="25" t="s">
        <v>198</v>
      </c>
      <c r="B97" s="14" t="s">
        <v>62</v>
      </c>
      <c r="C97" s="14" t="s">
        <v>20</v>
      </c>
      <c r="D97" s="24" t="s">
        <v>147</v>
      </c>
      <c r="E97" s="14" t="s">
        <v>24</v>
      </c>
      <c r="F97" s="31">
        <v>384388</v>
      </c>
      <c r="K97" s="15"/>
    </row>
    <row r="98" spans="1:11" ht="28.9" customHeight="1">
      <c r="A98" s="25" t="s">
        <v>148</v>
      </c>
      <c r="B98" s="14"/>
      <c r="C98" s="14"/>
      <c r="D98" s="24" t="s">
        <v>149</v>
      </c>
      <c r="E98" s="14">
        <v>200</v>
      </c>
      <c r="F98" s="31">
        <f>85212.5</f>
        <v>85212.5</v>
      </c>
      <c r="K98" s="15"/>
    </row>
    <row r="99" spans="1:11" ht="28.9" customHeight="1">
      <c r="A99" s="25" t="s">
        <v>151</v>
      </c>
      <c r="B99" s="14"/>
      <c r="C99" s="14"/>
      <c r="D99" s="24" t="s">
        <v>150</v>
      </c>
      <c r="E99" s="14">
        <v>200</v>
      </c>
      <c r="F99" s="31">
        <v>229221.6</v>
      </c>
      <c r="K99" s="15"/>
    </row>
    <row r="100" spans="1:11" ht="28.9" customHeight="1">
      <c r="A100" s="25" t="s">
        <v>152</v>
      </c>
      <c r="B100" s="14"/>
      <c r="C100" s="14"/>
      <c r="D100" s="24" t="s">
        <v>153</v>
      </c>
      <c r="E100" s="14">
        <v>200</v>
      </c>
      <c r="F100" s="31">
        <v>1764000</v>
      </c>
      <c r="K100" s="15"/>
    </row>
    <row r="101" spans="1:11" ht="14.45" customHeight="1">
      <c r="A101" s="9" t="s">
        <v>13</v>
      </c>
      <c r="B101" s="7" t="s">
        <v>62</v>
      </c>
      <c r="C101" s="7" t="s">
        <v>20</v>
      </c>
      <c r="D101" s="11" t="s">
        <v>73</v>
      </c>
      <c r="E101" s="7" t="s">
        <v>0</v>
      </c>
      <c r="F101" s="8">
        <f>F102</f>
        <v>8520660.7799999993</v>
      </c>
      <c r="K101" s="8"/>
    </row>
    <row r="102" spans="1:11" ht="14.45" customHeight="1">
      <c r="A102" s="10" t="s">
        <v>72</v>
      </c>
      <c r="B102" s="11" t="s">
        <v>62</v>
      </c>
      <c r="C102" s="11" t="s">
        <v>20</v>
      </c>
      <c r="D102" s="11" t="s">
        <v>73</v>
      </c>
      <c r="E102" s="11" t="s">
        <v>0</v>
      </c>
      <c r="F102" s="12">
        <f>F103</f>
        <v>8520660.7799999993</v>
      </c>
      <c r="K102" s="12"/>
    </row>
    <row r="103" spans="1:11" ht="28.9" customHeight="1">
      <c r="A103" s="13" t="s">
        <v>23</v>
      </c>
      <c r="B103" s="14" t="s">
        <v>62</v>
      </c>
      <c r="C103" s="14" t="s">
        <v>20</v>
      </c>
      <c r="D103" s="14" t="s">
        <v>73</v>
      </c>
      <c r="E103" s="14" t="s">
        <v>24</v>
      </c>
      <c r="F103" s="15">
        <f>1670000+747160+827414+62532.24+31425.48+497279.29+48470.01+477700+75000+357709.76+500000+476104.37+890438.51+1522870+336557.12</f>
        <v>8520660.7799999993</v>
      </c>
      <c r="K103" s="15"/>
    </row>
    <row r="104" spans="1:11" ht="28.9" customHeight="1">
      <c r="A104" s="9" t="s">
        <v>148</v>
      </c>
      <c r="B104" s="7" t="s">
        <v>62</v>
      </c>
      <c r="C104" s="7" t="s">
        <v>20</v>
      </c>
      <c r="D104" s="7" t="s">
        <v>149</v>
      </c>
      <c r="E104" s="7">
        <v>200</v>
      </c>
      <c r="F104" s="8">
        <v>500000</v>
      </c>
      <c r="K104" s="15"/>
    </row>
    <row r="105" spans="1:11" ht="28.9" customHeight="1">
      <c r="A105" s="6" t="s">
        <v>79</v>
      </c>
      <c r="B105" s="7" t="s">
        <v>62</v>
      </c>
      <c r="C105" s="7" t="s">
        <v>62</v>
      </c>
      <c r="D105" s="7" t="s">
        <v>0</v>
      </c>
      <c r="E105" s="7" t="s">
        <v>0</v>
      </c>
      <c r="F105" s="8">
        <f>F106</f>
        <v>4207123.95</v>
      </c>
      <c r="K105" s="8"/>
    </row>
    <row r="106" spans="1:11" ht="14.45" customHeight="1">
      <c r="A106" s="9" t="s">
        <v>13</v>
      </c>
      <c r="B106" s="7" t="s">
        <v>62</v>
      </c>
      <c r="C106" s="7" t="s">
        <v>62</v>
      </c>
      <c r="D106" s="7" t="s">
        <v>14</v>
      </c>
      <c r="E106" s="7" t="s">
        <v>0</v>
      </c>
      <c r="F106" s="8">
        <f>F107</f>
        <v>4207123.95</v>
      </c>
      <c r="K106" s="8"/>
    </row>
    <row r="107" spans="1:11" ht="14.45" customHeight="1">
      <c r="A107" s="10" t="s">
        <v>80</v>
      </c>
      <c r="B107" s="11" t="s">
        <v>62</v>
      </c>
      <c r="C107" s="11" t="s">
        <v>62</v>
      </c>
      <c r="D107" s="11" t="s">
        <v>81</v>
      </c>
      <c r="E107" s="11" t="s">
        <v>0</v>
      </c>
      <c r="F107" s="12">
        <f>F108+F109+F110</f>
        <v>4207123.95</v>
      </c>
      <c r="K107" s="12"/>
    </row>
    <row r="108" spans="1:11" ht="57.6" customHeight="1">
      <c r="A108" s="13" t="s">
        <v>17</v>
      </c>
      <c r="B108" s="14" t="s">
        <v>62</v>
      </c>
      <c r="C108" s="14" t="s">
        <v>62</v>
      </c>
      <c r="D108" s="14" t="s">
        <v>81</v>
      </c>
      <c r="E108" s="14" t="s">
        <v>18</v>
      </c>
      <c r="F108" s="15">
        <v>3945696.79</v>
      </c>
      <c r="H108" s="17"/>
      <c r="K108" s="15"/>
    </row>
    <row r="109" spans="1:11" ht="28.9" customHeight="1">
      <c r="A109" s="13" t="s">
        <v>23</v>
      </c>
      <c r="B109" s="14" t="s">
        <v>62</v>
      </c>
      <c r="C109" s="14" t="s">
        <v>62</v>
      </c>
      <c r="D109" s="14" t="s">
        <v>81</v>
      </c>
      <c r="E109" s="14" t="s">
        <v>24</v>
      </c>
      <c r="F109" s="15">
        <v>261427.16</v>
      </c>
      <c r="H109" s="17"/>
      <c r="K109" s="15"/>
    </row>
    <row r="110" spans="1:11" ht="14.45" hidden="1" customHeight="1">
      <c r="A110" s="13" t="s">
        <v>39</v>
      </c>
      <c r="B110" s="14" t="s">
        <v>62</v>
      </c>
      <c r="C110" s="14" t="s">
        <v>62</v>
      </c>
      <c r="D110" s="14" t="s">
        <v>81</v>
      </c>
      <c r="E110" s="14" t="s">
        <v>40</v>
      </c>
      <c r="F110" s="15">
        <v>0</v>
      </c>
      <c r="K110" s="15"/>
    </row>
    <row r="111" spans="1:11" ht="14.45" customHeight="1">
      <c r="A111" s="9" t="s">
        <v>130</v>
      </c>
      <c r="B111" s="34" t="s">
        <v>131</v>
      </c>
      <c r="C111" s="34" t="s">
        <v>62</v>
      </c>
      <c r="D111" s="34" t="s">
        <v>156</v>
      </c>
      <c r="E111" s="34"/>
      <c r="F111" s="8">
        <f>F112+F113</f>
        <v>500000</v>
      </c>
      <c r="K111" s="15"/>
    </row>
    <row r="112" spans="1:11" ht="14.45" customHeight="1">
      <c r="A112" s="25" t="s">
        <v>155</v>
      </c>
      <c r="B112" s="30"/>
      <c r="C112" s="30"/>
      <c r="D112" s="30" t="s">
        <v>157</v>
      </c>
      <c r="E112" s="30" t="s">
        <v>24</v>
      </c>
      <c r="F112" s="35">
        <v>500000</v>
      </c>
      <c r="K112" s="15"/>
    </row>
    <row r="113" spans="1:11" ht="14.45" hidden="1" customHeight="1">
      <c r="A113" s="25" t="s">
        <v>159</v>
      </c>
      <c r="B113" s="30"/>
      <c r="C113" s="30"/>
      <c r="D113" s="30" t="s">
        <v>158</v>
      </c>
      <c r="E113" s="30" t="s">
        <v>24</v>
      </c>
      <c r="F113" s="35">
        <v>0</v>
      </c>
      <c r="K113" s="15"/>
    </row>
    <row r="114" spans="1:11" ht="14.45" customHeight="1">
      <c r="A114" s="21" t="s">
        <v>123</v>
      </c>
      <c r="B114" s="19" t="s">
        <v>111</v>
      </c>
      <c r="C114" s="19"/>
      <c r="D114" s="22"/>
      <c r="E114" s="22"/>
      <c r="F114" s="23">
        <f>F115</f>
        <v>615001.56000000006</v>
      </c>
      <c r="K114" s="15"/>
    </row>
    <row r="115" spans="1:11" ht="14.45" customHeight="1">
      <c r="A115" s="25" t="s">
        <v>124</v>
      </c>
      <c r="B115" s="30" t="s">
        <v>111</v>
      </c>
      <c r="C115" s="30" t="s">
        <v>111</v>
      </c>
      <c r="D115" s="24" t="s">
        <v>160</v>
      </c>
      <c r="E115" s="14">
        <v>200</v>
      </c>
      <c r="F115" s="15">
        <v>615001.56000000006</v>
      </c>
      <c r="K115" s="15"/>
    </row>
    <row r="116" spans="1:11" ht="14.45" customHeight="1">
      <c r="A116" s="6" t="s">
        <v>132</v>
      </c>
      <c r="B116" s="34" t="s">
        <v>55</v>
      </c>
      <c r="C116" s="34" t="s">
        <v>10</v>
      </c>
      <c r="D116" s="7" t="s">
        <v>133</v>
      </c>
      <c r="E116" s="7">
        <v>200</v>
      </c>
      <c r="F116" s="8">
        <v>65780</v>
      </c>
      <c r="K116" s="15"/>
    </row>
    <row r="117" spans="1:11" ht="14.45" customHeight="1">
      <c r="A117" s="6" t="s">
        <v>82</v>
      </c>
      <c r="B117" s="7" t="s">
        <v>55</v>
      </c>
      <c r="C117" s="7" t="s">
        <v>0</v>
      </c>
      <c r="D117" s="7" t="s">
        <v>0</v>
      </c>
      <c r="E117" s="7" t="s">
        <v>0</v>
      </c>
      <c r="F117" s="8">
        <f>F118</f>
        <v>39153629.519999996</v>
      </c>
      <c r="G117" s="17"/>
      <c r="K117" s="8"/>
    </row>
    <row r="118" spans="1:11" ht="14.45" customHeight="1">
      <c r="A118" s="6" t="s">
        <v>83</v>
      </c>
      <c r="B118" s="7" t="s">
        <v>55</v>
      </c>
      <c r="C118" s="7" t="s">
        <v>10</v>
      </c>
      <c r="D118" s="7" t="s">
        <v>0</v>
      </c>
      <c r="E118" s="7" t="s">
        <v>0</v>
      </c>
      <c r="F118" s="8">
        <f>F119</f>
        <v>39153629.519999996</v>
      </c>
      <c r="K118" s="8"/>
    </row>
    <row r="119" spans="1:11" ht="28.9" customHeight="1">
      <c r="A119" s="9" t="s">
        <v>84</v>
      </c>
      <c r="B119" s="7" t="s">
        <v>55</v>
      </c>
      <c r="C119" s="7" t="s">
        <v>10</v>
      </c>
      <c r="D119" s="7" t="s">
        <v>156</v>
      </c>
      <c r="E119" s="7" t="s">
        <v>0</v>
      </c>
      <c r="F119" s="8">
        <f>F120+F122+F123+F124+F125+F128+F130+F131+F132+F133</f>
        <v>39153629.519999996</v>
      </c>
      <c r="H119" s="17"/>
      <c r="K119" s="8"/>
    </row>
    <row r="120" spans="1:11" ht="28.9" customHeight="1">
      <c r="A120" s="10" t="s">
        <v>85</v>
      </c>
      <c r="B120" s="11" t="s">
        <v>55</v>
      </c>
      <c r="C120" s="11" t="s">
        <v>10</v>
      </c>
      <c r="D120" s="11" t="s">
        <v>164</v>
      </c>
      <c r="E120" s="11" t="s">
        <v>0</v>
      </c>
      <c r="F120" s="12">
        <f>F121+F126+F127</f>
        <v>25940202.52</v>
      </c>
      <c r="H120" s="17"/>
      <c r="I120" s="17"/>
      <c r="K120" s="12"/>
    </row>
    <row r="121" spans="1:11" ht="57.6" customHeight="1">
      <c r="A121" s="13" t="s">
        <v>17</v>
      </c>
      <c r="B121" s="14" t="s">
        <v>55</v>
      </c>
      <c r="C121" s="14" t="s">
        <v>10</v>
      </c>
      <c r="D121" s="24" t="s">
        <v>161</v>
      </c>
      <c r="E121" s="14" t="s">
        <v>18</v>
      </c>
      <c r="F121" s="15">
        <f>11962132.72+1040177.5+3508281.99</f>
        <v>16510592.210000001</v>
      </c>
      <c r="G121" s="17"/>
      <c r="H121" s="17"/>
      <c r="J121" s="17"/>
      <c r="K121" s="15"/>
    </row>
    <row r="122" spans="1:11" ht="57.6" customHeight="1">
      <c r="A122" s="13" t="s">
        <v>17</v>
      </c>
      <c r="B122" s="14"/>
      <c r="C122" s="14"/>
      <c r="D122" s="24" t="s">
        <v>186</v>
      </c>
      <c r="E122" s="14">
        <v>100</v>
      </c>
      <c r="F122" s="15">
        <f>3582403.99+1081886.01</f>
        <v>4664290</v>
      </c>
      <c r="G122" s="17"/>
      <c r="H122" s="17"/>
      <c r="J122" s="17"/>
      <c r="K122" s="15"/>
    </row>
    <row r="123" spans="1:11" ht="57.6" customHeight="1">
      <c r="A123" s="13" t="s">
        <v>17</v>
      </c>
      <c r="B123" s="14"/>
      <c r="C123" s="14"/>
      <c r="D123" s="24" t="s">
        <v>187</v>
      </c>
      <c r="E123" s="14">
        <v>100</v>
      </c>
      <c r="F123" s="15">
        <f>676251.92+204226.08</f>
        <v>880478</v>
      </c>
      <c r="G123" s="17"/>
      <c r="H123" s="17"/>
      <c r="J123" s="17"/>
      <c r="K123" s="15"/>
    </row>
    <row r="124" spans="1:11" ht="57.6" customHeight="1">
      <c r="A124" s="13" t="s">
        <v>17</v>
      </c>
      <c r="B124" s="14"/>
      <c r="C124" s="14"/>
      <c r="D124" s="24" t="s">
        <v>188</v>
      </c>
      <c r="E124" s="14">
        <v>100</v>
      </c>
      <c r="F124" s="35">
        <f>351781.88+106238.12</f>
        <v>458020</v>
      </c>
      <c r="G124" s="17"/>
      <c r="H124" s="17"/>
      <c r="J124" s="17"/>
      <c r="K124" s="15"/>
    </row>
    <row r="125" spans="1:11" ht="57.6" customHeight="1">
      <c r="A125" s="13" t="s">
        <v>17</v>
      </c>
      <c r="B125" s="14"/>
      <c r="C125" s="14"/>
      <c r="D125" s="24" t="s">
        <v>189</v>
      </c>
      <c r="E125" s="14">
        <v>100</v>
      </c>
      <c r="F125" s="15">
        <f>57603.69+17396.31-10103.26</f>
        <v>64896.74</v>
      </c>
      <c r="G125" s="17"/>
      <c r="H125" s="17"/>
      <c r="J125" s="17"/>
      <c r="K125" s="15"/>
    </row>
    <row r="126" spans="1:11" ht="28.9" customHeight="1">
      <c r="A126" s="13" t="s">
        <v>23</v>
      </c>
      <c r="B126" s="14" t="s">
        <v>55</v>
      </c>
      <c r="C126" s="14" t="s">
        <v>10</v>
      </c>
      <c r="D126" s="24" t="s">
        <v>161</v>
      </c>
      <c r="E126" s="14" t="s">
        <v>24</v>
      </c>
      <c r="F126" s="38">
        <v>9108927.6999999993</v>
      </c>
      <c r="G126" s="37"/>
      <c r="H126" s="17"/>
      <c r="I126" s="17"/>
      <c r="K126" s="15"/>
    </row>
    <row r="127" spans="1:11" ht="14.45" customHeight="1">
      <c r="A127" s="13" t="s">
        <v>39</v>
      </c>
      <c r="B127" s="14" t="s">
        <v>55</v>
      </c>
      <c r="C127" s="14" t="s">
        <v>10</v>
      </c>
      <c r="D127" s="24" t="s">
        <v>161</v>
      </c>
      <c r="E127" s="14" t="s">
        <v>40</v>
      </c>
      <c r="F127" s="15">
        <f>3500+1069.55+87.77+109369+206656.29</f>
        <v>320682.61</v>
      </c>
      <c r="K127" s="15"/>
    </row>
    <row r="128" spans="1:11" ht="43.35" customHeight="1">
      <c r="A128" s="10" t="s">
        <v>86</v>
      </c>
      <c r="B128" s="11" t="s">
        <v>55</v>
      </c>
      <c r="C128" s="11" t="s">
        <v>10</v>
      </c>
      <c r="D128" s="11" t="s">
        <v>163</v>
      </c>
      <c r="E128" s="11" t="s">
        <v>0</v>
      </c>
      <c r="F128" s="12">
        <f>F129</f>
        <v>176321.95</v>
      </c>
      <c r="K128" s="12"/>
    </row>
    <row r="129" spans="1:11" ht="28.9" customHeight="1">
      <c r="A129" s="13" t="s">
        <v>23</v>
      </c>
      <c r="B129" s="14" t="s">
        <v>55</v>
      </c>
      <c r="C129" s="14" t="s">
        <v>10</v>
      </c>
      <c r="D129" s="24" t="s">
        <v>162</v>
      </c>
      <c r="E129" s="14" t="s">
        <v>24</v>
      </c>
      <c r="F129" s="15">
        <f>168781.95+600+6940</f>
        <v>176321.95</v>
      </c>
      <c r="K129" s="15"/>
    </row>
    <row r="130" spans="1:11" ht="28.9" customHeight="1">
      <c r="A130" s="13" t="s">
        <v>23</v>
      </c>
      <c r="B130" s="14"/>
      <c r="C130" s="14"/>
      <c r="D130" s="24" t="s">
        <v>180</v>
      </c>
      <c r="E130" s="14">
        <v>200</v>
      </c>
      <c r="F130" s="15">
        <f>7124+341300+50000+114276.55</f>
        <v>512700.55</v>
      </c>
      <c r="K130" s="15"/>
    </row>
    <row r="131" spans="1:11" ht="28.9" hidden="1" customHeight="1">
      <c r="A131" s="13"/>
      <c r="B131" s="14"/>
      <c r="C131" s="14"/>
      <c r="D131" s="24" t="s">
        <v>181</v>
      </c>
      <c r="E131" s="14">
        <v>200</v>
      </c>
      <c r="F131" s="15">
        <v>0</v>
      </c>
      <c r="K131" s="15"/>
    </row>
    <row r="132" spans="1:11" ht="28.9" customHeight="1">
      <c r="A132" s="9" t="s">
        <v>128</v>
      </c>
      <c r="B132" s="7" t="s">
        <v>55</v>
      </c>
      <c r="C132" s="7" t="s">
        <v>10</v>
      </c>
      <c r="D132" s="7" t="s">
        <v>165</v>
      </c>
      <c r="E132" s="7" t="s">
        <v>24</v>
      </c>
      <c r="F132" s="8">
        <f>5121973.45+428197.59+33137.65</f>
        <v>5583308.6900000004</v>
      </c>
      <c r="K132" s="15"/>
    </row>
    <row r="133" spans="1:11" ht="28.9" customHeight="1">
      <c r="A133" s="9" t="s">
        <v>127</v>
      </c>
      <c r="B133" s="7" t="s">
        <v>55</v>
      </c>
      <c r="C133" s="7" t="s">
        <v>10</v>
      </c>
      <c r="D133" s="7" t="s">
        <v>166</v>
      </c>
      <c r="E133" s="7" t="s">
        <v>24</v>
      </c>
      <c r="F133" s="8">
        <v>873411.07</v>
      </c>
      <c r="K133" s="15"/>
    </row>
    <row r="134" spans="1:11" ht="14.45" customHeight="1">
      <c r="A134" s="6" t="s">
        <v>87</v>
      </c>
      <c r="B134" s="7" t="s">
        <v>88</v>
      </c>
      <c r="C134" s="7" t="s">
        <v>0</v>
      </c>
      <c r="D134" s="7" t="s">
        <v>0</v>
      </c>
      <c r="E134" s="7" t="s">
        <v>0</v>
      </c>
      <c r="F134" s="8">
        <f>F135</f>
        <v>26268139.600000001</v>
      </c>
      <c r="K134" s="8"/>
    </row>
    <row r="135" spans="1:11" ht="14.45" customHeight="1">
      <c r="A135" s="6" t="s">
        <v>89</v>
      </c>
      <c r="B135" s="7" t="s">
        <v>88</v>
      </c>
      <c r="C135" s="7" t="s">
        <v>62</v>
      </c>
      <c r="D135" s="7" t="s">
        <v>0</v>
      </c>
      <c r="E135" s="7" t="s">
        <v>0</v>
      </c>
      <c r="F135" s="8">
        <f>F136+F142+F139+F141+F145+F146+F147+F148+F149</f>
        <v>26268139.600000001</v>
      </c>
      <c r="K135" s="8"/>
    </row>
    <row r="136" spans="1:11" ht="28.9" customHeight="1">
      <c r="A136" s="9" t="s">
        <v>90</v>
      </c>
      <c r="B136" s="7" t="s">
        <v>88</v>
      </c>
      <c r="C136" s="7" t="s">
        <v>62</v>
      </c>
      <c r="D136" s="7" t="s">
        <v>167</v>
      </c>
      <c r="E136" s="7" t="s">
        <v>0</v>
      </c>
      <c r="F136" s="8">
        <f>F137</f>
        <v>22333634.600000001</v>
      </c>
      <c r="K136" s="8"/>
    </row>
    <row r="137" spans="1:11" ht="28.9" customHeight="1">
      <c r="A137" s="10" t="s">
        <v>85</v>
      </c>
      <c r="B137" s="11" t="s">
        <v>88</v>
      </c>
      <c r="C137" s="11" t="s">
        <v>62</v>
      </c>
      <c r="D137" s="11" t="s">
        <v>168</v>
      </c>
      <c r="E137" s="11" t="s">
        <v>0</v>
      </c>
      <c r="F137" s="12">
        <f>F138</f>
        <v>22333634.600000001</v>
      </c>
      <c r="K137" s="12"/>
    </row>
    <row r="138" spans="1:11" ht="28.9" customHeight="1">
      <c r="A138" s="13" t="s">
        <v>91</v>
      </c>
      <c r="B138" s="14" t="s">
        <v>88</v>
      </c>
      <c r="C138" s="14" t="s">
        <v>62</v>
      </c>
      <c r="D138" s="24" t="s">
        <v>168</v>
      </c>
      <c r="E138" s="14" t="s">
        <v>92</v>
      </c>
      <c r="F138" s="31">
        <f>21536514.6+797120</f>
        <v>22333634.600000001</v>
      </c>
      <c r="K138" s="15"/>
    </row>
    <row r="139" spans="1:11" ht="28.9" customHeight="1">
      <c r="A139" s="10" t="s">
        <v>93</v>
      </c>
      <c r="B139" s="11" t="s">
        <v>88</v>
      </c>
      <c r="C139" s="11" t="s">
        <v>62</v>
      </c>
      <c r="D139" s="11" t="s">
        <v>170</v>
      </c>
      <c r="E139" s="11" t="s">
        <v>0</v>
      </c>
      <c r="F139" s="32">
        <f>F140</f>
        <v>341884</v>
      </c>
      <c r="K139" s="12"/>
    </row>
    <row r="140" spans="1:11" ht="28.9" customHeight="1">
      <c r="A140" s="13" t="s">
        <v>91</v>
      </c>
      <c r="B140" s="14" t="s">
        <v>88</v>
      </c>
      <c r="C140" s="14" t="s">
        <v>62</v>
      </c>
      <c r="D140" s="24" t="s">
        <v>169</v>
      </c>
      <c r="E140" s="14" t="s">
        <v>92</v>
      </c>
      <c r="F140" s="31">
        <v>341884</v>
      </c>
      <c r="I140" s="17"/>
      <c r="K140" s="15"/>
    </row>
    <row r="141" spans="1:11" ht="28.9" customHeight="1">
      <c r="A141" s="21" t="s">
        <v>117</v>
      </c>
      <c r="B141" s="22" t="s">
        <v>88</v>
      </c>
      <c r="C141" s="22" t="s">
        <v>62</v>
      </c>
      <c r="D141" s="7" t="s">
        <v>171</v>
      </c>
      <c r="E141" s="22" t="s">
        <v>92</v>
      </c>
      <c r="F141" s="33">
        <v>300000</v>
      </c>
      <c r="K141" s="15"/>
    </row>
    <row r="142" spans="1:11" ht="14.45" hidden="1" customHeight="1">
      <c r="A142" s="9" t="s">
        <v>13</v>
      </c>
      <c r="B142" s="7" t="s">
        <v>88</v>
      </c>
      <c r="C142" s="7" t="s">
        <v>62</v>
      </c>
      <c r="D142" s="7" t="s">
        <v>14</v>
      </c>
      <c r="E142" s="7" t="s">
        <v>0</v>
      </c>
      <c r="F142" s="8">
        <f>F143</f>
        <v>0</v>
      </c>
      <c r="K142" s="8"/>
    </row>
    <row r="143" spans="1:11" ht="14.45" hidden="1" customHeight="1">
      <c r="A143" s="10" t="s">
        <v>94</v>
      </c>
      <c r="B143" s="11" t="s">
        <v>88</v>
      </c>
      <c r="C143" s="11" t="s">
        <v>62</v>
      </c>
      <c r="D143" s="11" t="s">
        <v>95</v>
      </c>
      <c r="E143" s="11" t="s">
        <v>0</v>
      </c>
      <c r="F143" s="12">
        <f>F144</f>
        <v>0</v>
      </c>
      <c r="K143" s="12"/>
    </row>
    <row r="144" spans="1:11" ht="28.9" hidden="1" customHeight="1">
      <c r="A144" s="13" t="s">
        <v>91</v>
      </c>
      <c r="B144" s="14" t="s">
        <v>88</v>
      </c>
      <c r="C144" s="14" t="s">
        <v>62</v>
      </c>
      <c r="D144" s="14" t="s">
        <v>95</v>
      </c>
      <c r="E144" s="14" t="s">
        <v>92</v>
      </c>
      <c r="F144" s="15">
        <v>0</v>
      </c>
      <c r="K144" s="15"/>
    </row>
    <row r="145" spans="1:11" ht="28.9" customHeight="1">
      <c r="A145" s="9" t="s">
        <v>183</v>
      </c>
      <c r="B145" s="22" t="s">
        <v>88</v>
      </c>
      <c r="C145" s="22" t="s">
        <v>62</v>
      </c>
      <c r="D145" s="7" t="s">
        <v>182</v>
      </c>
      <c r="E145" s="7">
        <v>600</v>
      </c>
      <c r="F145" s="8">
        <v>245000</v>
      </c>
      <c r="K145" s="15"/>
    </row>
    <row r="146" spans="1:11" ht="28.9" customHeight="1">
      <c r="A146" s="6" t="s">
        <v>89</v>
      </c>
      <c r="B146" s="22" t="s">
        <v>88</v>
      </c>
      <c r="C146" s="22" t="s">
        <v>62</v>
      </c>
      <c r="D146" s="7" t="s">
        <v>190</v>
      </c>
      <c r="E146" s="7">
        <v>600</v>
      </c>
      <c r="F146" s="8">
        <v>434884</v>
      </c>
      <c r="K146" s="15"/>
    </row>
    <row r="147" spans="1:11" ht="28.9" customHeight="1">
      <c r="A147" s="6" t="s">
        <v>89</v>
      </c>
      <c r="B147" s="22" t="s">
        <v>88</v>
      </c>
      <c r="C147" s="22" t="s">
        <v>62</v>
      </c>
      <c r="D147" s="7" t="s">
        <v>191</v>
      </c>
      <c r="E147" s="7">
        <v>600</v>
      </c>
      <c r="F147" s="8">
        <v>2396737</v>
      </c>
      <c r="K147" s="15"/>
    </row>
    <row r="148" spans="1:11" ht="28.9" customHeight="1">
      <c r="A148" s="6" t="s">
        <v>89</v>
      </c>
      <c r="B148" s="22" t="s">
        <v>88</v>
      </c>
      <c r="C148" s="22" t="s">
        <v>62</v>
      </c>
      <c r="D148" s="7" t="s">
        <v>192</v>
      </c>
      <c r="E148" s="7">
        <v>600</v>
      </c>
      <c r="F148" s="8">
        <v>63020</v>
      </c>
      <c r="K148" s="15"/>
    </row>
    <row r="149" spans="1:11" ht="28.9" customHeight="1">
      <c r="A149" s="6" t="s">
        <v>89</v>
      </c>
      <c r="B149" s="22" t="s">
        <v>88</v>
      </c>
      <c r="C149" s="22" t="s">
        <v>62</v>
      </c>
      <c r="D149" s="7" t="s">
        <v>193</v>
      </c>
      <c r="E149" s="7">
        <v>600</v>
      </c>
      <c r="F149" s="8">
        <v>152980</v>
      </c>
      <c r="K149" s="15"/>
    </row>
    <row r="150" spans="1:11" ht="28.9" customHeight="1">
      <c r="A150" s="21" t="s">
        <v>118</v>
      </c>
      <c r="B150" s="22">
        <v>10</v>
      </c>
      <c r="C150" s="22"/>
      <c r="D150" s="22"/>
      <c r="E150" s="22"/>
      <c r="F150" s="23">
        <f>F151+F152</f>
        <v>882964.69</v>
      </c>
      <c r="K150" s="15"/>
    </row>
    <row r="151" spans="1:11" ht="28.9" customHeight="1">
      <c r="A151" s="26" t="s">
        <v>119</v>
      </c>
      <c r="B151" s="27">
        <v>10</v>
      </c>
      <c r="C151" s="28" t="s">
        <v>10</v>
      </c>
      <c r="D151" s="11" t="s">
        <v>172</v>
      </c>
      <c r="E151" s="27">
        <v>312</v>
      </c>
      <c r="F151" s="29">
        <v>326194.69</v>
      </c>
      <c r="K151" s="15"/>
    </row>
    <row r="152" spans="1:11" ht="28.9" customHeight="1">
      <c r="A152" s="26" t="s">
        <v>31</v>
      </c>
      <c r="B152" s="28" t="s">
        <v>120</v>
      </c>
      <c r="C152" s="28" t="s">
        <v>20</v>
      </c>
      <c r="D152" s="11" t="s">
        <v>156</v>
      </c>
      <c r="E152" s="27">
        <v>200</v>
      </c>
      <c r="F152" s="29">
        <f>F153+F155+F154</f>
        <v>556770</v>
      </c>
      <c r="K152" s="15"/>
    </row>
    <row r="153" spans="1:11" ht="28.9" customHeight="1">
      <c r="A153" s="26" t="s">
        <v>121</v>
      </c>
      <c r="B153" s="28" t="s">
        <v>120</v>
      </c>
      <c r="C153" s="28" t="s">
        <v>20</v>
      </c>
      <c r="D153" s="11" t="s">
        <v>173</v>
      </c>
      <c r="E153" s="27">
        <v>200</v>
      </c>
      <c r="F153" s="29">
        <v>350770</v>
      </c>
      <c r="K153" s="15"/>
    </row>
    <row r="154" spans="1:11" ht="28.9" customHeight="1">
      <c r="A154" s="10" t="s">
        <v>194</v>
      </c>
      <c r="B154" s="28" t="s">
        <v>120</v>
      </c>
      <c r="C154" s="28" t="s">
        <v>20</v>
      </c>
      <c r="D154" s="11" t="s">
        <v>195</v>
      </c>
      <c r="E154" s="27">
        <v>300</v>
      </c>
      <c r="F154" s="29">
        <v>53000</v>
      </c>
      <c r="K154" s="15"/>
    </row>
    <row r="155" spans="1:11" ht="28.9" customHeight="1">
      <c r="A155" s="10" t="s">
        <v>122</v>
      </c>
      <c r="B155" s="28" t="s">
        <v>120</v>
      </c>
      <c r="C155" s="28" t="s">
        <v>20</v>
      </c>
      <c r="D155" s="11" t="s">
        <v>174</v>
      </c>
      <c r="E155" s="27">
        <v>200</v>
      </c>
      <c r="F155" s="29">
        <v>153000</v>
      </c>
      <c r="K155" s="15"/>
    </row>
    <row r="156" spans="1:11" ht="14.45" customHeight="1">
      <c r="A156" s="6" t="s">
        <v>96</v>
      </c>
      <c r="B156" s="7" t="s">
        <v>34</v>
      </c>
      <c r="C156" s="7" t="s">
        <v>0</v>
      </c>
      <c r="D156" s="7" t="s">
        <v>0</v>
      </c>
      <c r="E156" s="7" t="s">
        <v>0</v>
      </c>
      <c r="F156" s="8">
        <f>F157</f>
        <v>100218.96</v>
      </c>
      <c r="K156" s="8"/>
    </row>
    <row r="157" spans="1:11" ht="28.9" customHeight="1">
      <c r="A157" s="6" t="s">
        <v>97</v>
      </c>
      <c r="B157" s="7" t="s">
        <v>34</v>
      </c>
      <c r="C157" s="7" t="s">
        <v>10</v>
      </c>
      <c r="D157" s="7" t="s">
        <v>0</v>
      </c>
      <c r="E157" s="7" t="s">
        <v>0</v>
      </c>
      <c r="F157" s="8">
        <f>F158</f>
        <v>100218.96</v>
      </c>
      <c r="K157" s="8"/>
    </row>
    <row r="158" spans="1:11" ht="14.45" customHeight="1">
      <c r="A158" s="9" t="s">
        <v>13</v>
      </c>
      <c r="B158" s="7" t="s">
        <v>34</v>
      </c>
      <c r="C158" s="7" t="s">
        <v>10</v>
      </c>
      <c r="D158" s="7" t="s">
        <v>14</v>
      </c>
      <c r="E158" s="7" t="s">
        <v>0</v>
      </c>
      <c r="F158" s="8">
        <f>F159</f>
        <v>100218.96</v>
      </c>
      <c r="K158" s="8"/>
    </row>
    <row r="159" spans="1:11" ht="14.45" customHeight="1">
      <c r="A159" s="10" t="s">
        <v>98</v>
      </c>
      <c r="B159" s="11" t="s">
        <v>34</v>
      </c>
      <c r="C159" s="11" t="s">
        <v>10</v>
      </c>
      <c r="D159" s="11" t="s">
        <v>99</v>
      </c>
      <c r="E159" s="11" t="s">
        <v>0</v>
      </c>
      <c r="F159" s="12">
        <f>F160</f>
        <v>100218.96</v>
      </c>
      <c r="K159" s="12"/>
    </row>
    <row r="160" spans="1:11" ht="14.45" customHeight="1">
      <c r="A160" s="13" t="s">
        <v>100</v>
      </c>
      <c r="B160" s="14" t="s">
        <v>34</v>
      </c>
      <c r="C160" s="14" t="s">
        <v>10</v>
      </c>
      <c r="D160" s="14" t="s">
        <v>99</v>
      </c>
      <c r="E160" s="14" t="s">
        <v>101</v>
      </c>
      <c r="F160" s="15">
        <v>100218.96</v>
      </c>
      <c r="K160" s="15"/>
    </row>
    <row r="161" spans="1:11" ht="28.9" customHeight="1">
      <c r="A161" s="6" t="s">
        <v>102</v>
      </c>
      <c r="B161" s="7" t="s">
        <v>103</v>
      </c>
      <c r="C161" s="7" t="s">
        <v>0</v>
      </c>
      <c r="D161" s="7" t="s">
        <v>0</v>
      </c>
      <c r="E161" s="7" t="s">
        <v>0</v>
      </c>
      <c r="F161" s="8">
        <f>F162</f>
        <v>873714.19</v>
      </c>
      <c r="K161" s="8"/>
    </row>
    <row r="162" spans="1:11" ht="14.45" customHeight="1">
      <c r="A162" s="6" t="s">
        <v>104</v>
      </c>
      <c r="B162" s="7" t="s">
        <v>103</v>
      </c>
      <c r="C162" s="7" t="s">
        <v>20</v>
      </c>
      <c r="D162" s="7" t="s">
        <v>0</v>
      </c>
      <c r="E162" s="7" t="s">
        <v>0</v>
      </c>
      <c r="F162" s="8">
        <f>F163</f>
        <v>873714.19</v>
      </c>
      <c r="K162" s="8"/>
    </row>
    <row r="163" spans="1:11" ht="14.45" customHeight="1">
      <c r="A163" s="9" t="s">
        <v>13</v>
      </c>
      <c r="B163" s="7" t="s">
        <v>103</v>
      </c>
      <c r="C163" s="7" t="s">
        <v>20</v>
      </c>
      <c r="D163" s="7" t="s">
        <v>14</v>
      </c>
      <c r="E163" s="7" t="s">
        <v>0</v>
      </c>
      <c r="F163" s="8">
        <f>F164</f>
        <v>873714.19</v>
      </c>
      <c r="K163" s="8"/>
    </row>
    <row r="164" spans="1:11" ht="72.599999999999994" customHeight="1">
      <c r="A164" s="10" t="s">
        <v>105</v>
      </c>
      <c r="B164" s="11" t="s">
        <v>103</v>
      </c>
      <c r="C164" s="11" t="s">
        <v>20</v>
      </c>
      <c r="D164" s="11" t="s">
        <v>106</v>
      </c>
      <c r="E164" s="11" t="s">
        <v>0</v>
      </c>
      <c r="F164" s="12">
        <f>F165</f>
        <v>873714.19</v>
      </c>
      <c r="K164" s="12"/>
    </row>
    <row r="165" spans="1:11" ht="14.45" customHeight="1">
      <c r="A165" s="13" t="s">
        <v>107</v>
      </c>
      <c r="B165" s="14" t="s">
        <v>103</v>
      </c>
      <c r="C165" s="14" t="s">
        <v>20</v>
      </c>
      <c r="D165" s="14" t="s">
        <v>106</v>
      </c>
      <c r="E165" s="14" t="s">
        <v>108</v>
      </c>
      <c r="F165" s="15">
        <v>873714.19</v>
      </c>
      <c r="K165" s="15"/>
    </row>
    <row r="169" spans="1:11">
      <c r="F169" s="17"/>
    </row>
  </sheetData>
  <mergeCells count="5">
    <mergeCell ref="A5:F5"/>
    <mergeCell ref="D1:F1"/>
    <mergeCell ref="D2:F2"/>
    <mergeCell ref="D3:F3"/>
    <mergeCell ref="A4:F4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4.1</vt:lpstr>
      <vt:lpstr>'Приложение 4.1'!Область_печати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2019-01-14T10:10:53Z</dcterms:modified>
</cp:coreProperties>
</file>