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/>
  </bookViews>
  <sheets>
    <sheet name="Приложение 1" sheetId="1" r:id="rId1"/>
  </sheets>
  <definedNames>
    <definedName name="_xlnm.Print_Titles" localSheetId="0">'Приложение 1'!$6:$8</definedName>
    <definedName name="_xlnm.Print_Area" localSheetId="0">'Приложение 1'!$A$1:$E$90</definedName>
  </definedNames>
  <calcPr calcId="125725"/>
</workbook>
</file>

<file path=xl/calcChain.xml><?xml version="1.0" encoding="utf-8"?>
<calcChain xmlns="http://schemas.openxmlformats.org/spreadsheetml/2006/main">
  <c r="C58" i="1"/>
  <c r="E87"/>
  <c r="D58"/>
  <c r="E86"/>
  <c r="E85"/>
  <c r="E84"/>
  <c r="E83"/>
  <c r="E82"/>
  <c r="E81" l="1"/>
  <c r="C89" l="1"/>
  <c r="E39" l="1"/>
  <c r="E38" s="1"/>
  <c r="D38"/>
  <c r="C38"/>
  <c r="C33" l="1"/>
  <c r="C37" l="1"/>
  <c r="C22" l="1"/>
  <c r="E71"/>
  <c r="E70"/>
  <c r="C24" l="1"/>
  <c r="D56" l="1"/>
  <c r="C56"/>
  <c r="E57"/>
  <c r="E56" s="1"/>
  <c r="E80" l="1"/>
  <c r="D45" l="1"/>
  <c r="C45"/>
  <c r="E79"/>
  <c r="E78"/>
  <c r="E77"/>
  <c r="E68"/>
  <c r="E76" l="1"/>
  <c r="E51" l="1"/>
  <c r="E48"/>
  <c r="E46"/>
  <c r="E75" l="1"/>
  <c r="E74"/>
  <c r="E73"/>
  <c r="E35" l="1"/>
  <c r="C32"/>
  <c r="E50" l="1"/>
  <c r="E72"/>
  <c r="E20"/>
  <c r="E37" l="1"/>
  <c r="E36" s="1"/>
  <c r="D36"/>
  <c r="C36"/>
  <c r="E47"/>
  <c r="E89"/>
  <c r="E88"/>
  <c r="D32"/>
  <c r="E34"/>
  <c r="E69"/>
  <c r="E67"/>
  <c r="E66"/>
  <c r="E65"/>
  <c r="E64"/>
  <c r="E63"/>
  <c r="E62"/>
  <c r="E61"/>
  <c r="E60"/>
  <c r="E59"/>
  <c r="E55"/>
  <c r="E54"/>
  <c r="E53"/>
  <c r="E49"/>
  <c r="E33"/>
  <c r="E31"/>
  <c r="E29"/>
  <c r="E26"/>
  <c r="E25" s="1"/>
  <c r="E24"/>
  <c r="E23"/>
  <c r="E22"/>
  <c r="E18"/>
  <c r="E17"/>
  <c r="E16"/>
  <c r="E15"/>
  <c r="E13"/>
  <c r="E12"/>
  <c r="E44"/>
  <c r="E43"/>
  <c r="D42"/>
  <c r="C42"/>
  <c r="D52"/>
  <c r="D28"/>
  <c r="D25"/>
  <c r="D21"/>
  <c r="D19"/>
  <c r="E19"/>
  <c r="D14"/>
  <c r="D11"/>
  <c r="E58" l="1"/>
  <c r="D41"/>
  <c r="D40" s="1"/>
  <c r="E32"/>
  <c r="D27"/>
  <c r="E45"/>
  <c r="E52"/>
  <c r="E11"/>
  <c r="E14"/>
  <c r="E21"/>
  <c r="E42"/>
  <c r="D10"/>
  <c r="E30"/>
  <c r="E28" s="1"/>
  <c r="C52"/>
  <c r="C41" s="1"/>
  <c r="E41" l="1"/>
  <c r="E40" s="1"/>
  <c r="D9"/>
  <c r="D90" s="1"/>
  <c r="E27"/>
  <c r="C40"/>
  <c r="E10"/>
  <c r="C28"/>
  <c r="C27" s="1"/>
  <c r="C25"/>
  <c r="C21"/>
  <c r="C19"/>
  <c r="C14"/>
  <c r="C11"/>
  <c r="C10" l="1"/>
  <c r="C9" s="1"/>
  <c r="E9"/>
  <c r="E90" l="1"/>
  <c r="C90"/>
</calcChain>
</file>

<file path=xl/sharedStrings.xml><?xml version="1.0" encoding="utf-8"?>
<sst xmlns="http://schemas.openxmlformats.org/spreadsheetml/2006/main" count="176" uniqueCount="145">
  <si>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</si>
  <si>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</si>
  <si>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</si>
  <si>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</si>
  <si>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</si>
  <si>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</si>
  <si>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</si>
  <si>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</si>
  <si>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</si>
  <si>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</si>
  <si>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</si>
  <si>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</si>
  <si>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</si>
  <si>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</si>
  <si>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</si>
  <si>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</si>
  <si>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</si>
  <si>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</si>
  <si>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</si>
  <si>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</si>
  <si>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</si>
  <si>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</si>
  <si>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</si>
  <si>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</si>
  <si>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</si>
  <si>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</si>
  <si>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</si>
  <si>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</si>
  <si>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</si>
  <si>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</si>
  <si>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</si>
  <si>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</si>
  <si>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</si>
  <si>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</si>
  <si>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</si>
  <si>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</si>
  <si>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</si>
  <si>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</si>
  <si>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</si>
  <si>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804 1 11 05035 13 0000 120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</si>
  <si>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</si>
  <si>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</si>
  <si>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</si>
  <si>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</si>
  <si>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</si>
  <si>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</si>
  <si>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</si>
  <si>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</si>
  <si>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</si>
  <si>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</si>
  <si>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</si>
  <si>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</si>
  <si>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</si>
  <si>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</si>
  <si>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</si>
  <si>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</si>
  <si>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</si>
  <si>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</si>
  <si>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</si>
  <si>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</si>
  <si>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</si>
  <si>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</si>
  <si>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804 2 02 04012 13 0000 151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</si>
  <si>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</si>
  <si>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</si>
  <si>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</si>
  <si>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Сумма уточнения</t>
  </si>
  <si>
    <t>Итого с уточнением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</si>
  <si>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</si>
  <si>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</si>
  <si>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</si>
  <si>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804 2 18 05010 13 0000 180</t>
  </si>
  <si>
    <t>804 2 19 05000 13 0000 151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</si>
  <si>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</si>
  <si>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</si>
  <si>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</si>
  <si>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</si>
  <si>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</si>
  <si>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</si>
  <si>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</si>
  <si>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</si>
  <si>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</si>
  <si>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</si>
  <si>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</si>
  <si>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</si>
  <si>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</si>
  <si>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</si>
  <si>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</si>
  <si>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на реконструкцию и модернизацию электрокотельной № 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</si>
  <si>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</si>
  <si>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</si>
  <si>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</si>
  <si>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</si>
  <si>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</si>
  <si>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"Переселение граждан из ветхого и аварийного жилья")</t>
  </si>
  <si>
    <t>804 2 02 45160 13 0000 151</t>
  </si>
  <si>
    <t>804 2 02 35930 13 0000 151</t>
  </si>
  <si>
    <t>804 2 02 35118 13 0000 151</t>
  </si>
  <si>
    <t>804 2 02 15001 13 0000 151</t>
  </si>
  <si>
    <t>Сумма на 2018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</si>
  <si>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</si>
  <si>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</si>
  <si>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</si>
  <si>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ливневых стоков вдоль ул. Гидростроителей)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</si>
  <si>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</si>
  <si>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</si>
  <si>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</si>
  <si>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"Градрстроительное планирование, развитие территорий. Снижение административных барьеров в области строительства на 2014-2019 годы"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</si>
  <si>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</si>
  <si>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</si>
  <si>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окон в здании Администрации)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</si>
  <si>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</si>
  <si>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</si>
  <si>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</si>
  <si>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</si>
  <si>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(утепление) лестничного пристроя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</si>
  <si>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(устройстово узла учета тепловой энергии здания спорткомплекса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</si>
  <si>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услуг ЖКХ работникам учреждений культуры, проживающих и работающих в сельской местности, а также в поселках городского типа)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</si>
  <si>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нового узла учета тепловой энергии в здании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</si>
  <si>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(покупка и замена фильтров и комплектующих водоочистной станции)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</si>
  <si>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опор уличного освещения на территории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</si>
  <si>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</si>
  <si>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000 2 02 10000 00 0000 151</t>
  </si>
  <si>
    <t>000 2 02 20000 00 0000 151</t>
  </si>
  <si>
    <t>000 2 02 40000 00 0000 151</t>
  </si>
  <si>
    <t>000 2 02 30000 00 0000 151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</si>
  <si>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</si>
  <si>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804 2 02 25467 13 0000 151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</si>
  <si>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</si>
  <si>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</si>
  <si>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</si>
  <si>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</si>
  <si>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мероприятий муниципальных программ развития малого и среднего предпринимательства поселений)</t>
  </si>
  <si>
    <t>804 2 02 15002 13 0000 151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</si>
  <si>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20-ти брошенных полуразрушенных  ПД и ПДУ (муниципальной собственности)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</si>
  <si>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(работы по ремонту крылец в двух деревянных МКД квартала Энтузиастов дома № 21, 13)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</si>
  <si>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проведению экспертизы МКД и жилых домов ( в целях признания МКД аварийными))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</si>
  <si>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установке четырех опор уличного освещения и приобретение и замена светильников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</si>
  <si>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(работы по косметическому ремонту кабинета МКУ "УЖКХ" в здании АМО "Посёлок Чернышевский")</t>
  </si>
  <si>
    <t>804 2 07 05030 13 0000 180</t>
  </si>
  <si>
    <t>Прочие безвозмездные поступления в бюджеты городских поселений</t>
  </si>
  <si>
    <t>Приложение № 1</t>
  </si>
  <si>
    <t>к решению сессии ЧПСД</t>
  </si>
  <si>
    <t>№ IV-18-4 от 27.12.2018 г.</t>
  </si>
  <si>
    <t>Прогнозируемый объем поступления доходов в бюджет муниципального образования "Поселок Чернышевский" Мирнинского района Республики Саха (Якутия) на 2018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</si>
</sst>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right" vertical="center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1"/>
  <sheetViews>
    <sheetView tabSelected="1" zoomScaleNormal="100" zoomScaleSheetLayoutView="95" workbookViewId="0">
      <selection activeCell="E7" sqref="E7"/>
    </sheetView>
  </sheetViews>
  <sheetFormatPr defaultRowHeight="12.75"/>
  <cols>
    <col min="1" max="1" width="32.33203125" style="16" customWidth="1"/>
    <col min="2" max="2" width="61.33203125" customWidth="1"/>
    <col min="3" max="3" width="20.1640625" style="16" customWidth="1"/>
    <col min="4" max="4" width="20.83203125" customWidth="1"/>
    <col min="5" max="5" width="23.83203125" style="16" customWidth="1"/>
    <col min="6" max="6" width="11.6640625" style="10" bestFit="1" customWidth="1"/>
    <col min="7" max="7" width="15.6640625" style="10" customWidth="1"/>
  </cols>
  <sheetData>
    <row r="1" spans="1:13" ht="13.5" customHeight="1">
      <c r="B1" s="30"/>
      <c r="C1" s="30"/>
      <c r="D1" s="33" t="s">
        <v>141</v>
      </c>
      <c r="E1" s="33"/>
    </row>
    <row r="2" spans="1:13" ht="12.75" customHeight="1">
      <c r="D2" s="37" t="s">
        <v>142</v>
      </c>
      <c r="E2" s="37"/>
    </row>
    <row r="3" spans="1:13" ht="12.75" hidden="1" customHeight="1">
      <c r="D3" s="32"/>
      <c r="E3" s="32"/>
    </row>
    <row r="4" spans="1:13" ht="13.5" customHeight="1">
      <c r="D4" s="37" t="s">
        <v>143</v>
      </c>
      <c r="E4" s="37"/>
    </row>
    <row r="5" spans="1:13" ht="13.5" customHeight="1">
      <c r="A5" s="34"/>
      <c r="B5" s="34"/>
      <c r="C5" s="34"/>
      <c r="D5" s="34"/>
      <c r="E5" s="34"/>
    </row>
    <row r="6" spans="1:13" ht="53.45" customHeight="1">
      <c r="A6" s="35" t="s">
        <v>144</v>
      </c>
      <c r="B6" s="35"/>
      <c r="C6" s="35"/>
      <c r="D6" s="35"/>
      <c r="E6" s="35"/>
    </row>
    <row r="7" spans="1:13" ht="17.100000000000001" customHeight="1">
      <c r="A7" s="25" t="s">
        <v>0</v>
      </c>
      <c r="B7" s="26" t="s">
        <v>0</v>
      </c>
      <c r="C7" s="17"/>
      <c r="E7" s="36" t="s">
        <v>1</v>
      </c>
    </row>
    <row r="8" spans="1:13" ht="16.5" customHeight="1">
      <c r="A8" s="18" t="s">
        <v>2</v>
      </c>
      <c r="B8" s="5" t="s">
        <v>3</v>
      </c>
      <c r="C8" s="24" t="s">
        <v>99</v>
      </c>
      <c r="D8" s="3" t="s">
        <v>66</v>
      </c>
      <c r="E8" s="18" t="s">
        <v>67</v>
      </c>
    </row>
    <row r="9" spans="1:13" ht="18.399999999999999" customHeight="1">
      <c r="A9" s="14" t="s">
        <v>0</v>
      </c>
      <c r="B9" s="6" t="s">
        <v>4</v>
      </c>
      <c r="C9" s="19">
        <f>C10+C27</f>
        <v>35346902.020000003</v>
      </c>
      <c r="D9" s="7">
        <f>D10+D27</f>
        <v>0</v>
      </c>
      <c r="E9" s="19">
        <f>E10+E27</f>
        <v>35346902.020000003</v>
      </c>
      <c r="L9" s="28"/>
      <c r="M9" s="29"/>
    </row>
    <row r="10" spans="1:13" ht="18.399999999999999" customHeight="1">
      <c r="A10" s="14" t="s">
        <v>0</v>
      </c>
      <c r="B10" s="6" t="s">
        <v>5</v>
      </c>
      <c r="C10" s="19">
        <f>C11+C14+C19+C21+C25</f>
        <v>19256835.390000001</v>
      </c>
      <c r="D10" s="7">
        <f>D11+D14+D19+D21+D25</f>
        <v>0</v>
      </c>
      <c r="E10" s="19">
        <f>E11+E14+E19+E21+E25</f>
        <v>19256835.390000001</v>
      </c>
    </row>
    <row r="11" spans="1:13" ht="16.7" customHeight="1">
      <c r="A11" s="13" t="s">
        <v>6</v>
      </c>
      <c r="B11" s="6" t="s">
        <v>7</v>
      </c>
      <c r="C11" s="19">
        <f>SUM(C12:C13)</f>
        <v>10830100</v>
      </c>
      <c r="D11" s="7">
        <f>SUM(D12:D13)</f>
        <v>0</v>
      </c>
      <c r="E11" s="19">
        <f>SUM(E12:E13)</f>
        <v>10830100</v>
      </c>
    </row>
    <row r="12" spans="1:13" ht="72.599999999999994" customHeight="1">
      <c r="A12" s="14" t="s">
        <v>8</v>
      </c>
      <c r="B12" s="4" t="s">
        <v>9</v>
      </c>
      <c r="C12" s="15">
        <v>10815100</v>
      </c>
      <c r="D12" s="4"/>
      <c r="E12" s="15">
        <f>C12+D12</f>
        <v>10815100</v>
      </c>
    </row>
    <row r="13" spans="1:13" ht="100.9" customHeight="1">
      <c r="A13" s="14" t="s">
        <v>10</v>
      </c>
      <c r="B13" s="4" t="s">
        <v>11</v>
      </c>
      <c r="C13" s="15">
        <v>15000</v>
      </c>
      <c r="D13" s="4"/>
      <c r="E13" s="15">
        <f>C13+D13</f>
        <v>15000</v>
      </c>
    </row>
    <row r="14" spans="1:13" ht="43.35" customHeight="1">
      <c r="A14" s="13" t="s">
        <v>12</v>
      </c>
      <c r="B14" s="6" t="s">
        <v>13</v>
      </c>
      <c r="C14" s="19">
        <f>SUM(C15:C18)</f>
        <v>528921.18999999994</v>
      </c>
      <c r="D14" s="7">
        <f>SUM(D15:D18)</f>
        <v>0</v>
      </c>
      <c r="E14" s="19">
        <f>SUM(E15:E18)</f>
        <v>528921.18999999994</v>
      </c>
    </row>
    <row r="15" spans="1:13" ht="72.599999999999994" customHeight="1">
      <c r="A15" s="14" t="s">
        <v>14</v>
      </c>
      <c r="B15" s="4" t="s">
        <v>15</v>
      </c>
      <c r="C15" s="15">
        <v>197294.63</v>
      </c>
      <c r="D15" s="4"/>
      <c r="E15" s="15">
        <f t="shared" ref="E15:E20" si="0">C15+D15</f>
        <v>197294.63</v>
      </c>
    </row>
    <row r="16" spans="1:13" ht="86.85" customHeight="1">
      <c r="A16" s="14" t="s">
        <v>16</v>
      </c>
      <c r="B16" s="4" t="s">
        <v>17</v>
      </c>
      <c r="C16" s="15">
        <v>1514.17</v>
      </c>
      <c r="D16" s="4"/>
      <c r="E16" s="15">
        <f t="shared" si="0"/>
        <v>1514.17</v>
      </c>
    </row>
    <row r="17" spans="1:5" ht="72.599999999999994" customHeight="1">
      <c r="A17" s="14" t="s">
        <v>18</v>
      </c>
      <c r="B17" s="4" t="s">
        <v>19</v>
      </c>
      <c r="C17" s="15">
        <v>360622.44</v>
      </c>
      <c r="D17" s="4"/>
      <c r="E17" s="15">
        <f t="shared" si="0"/>
        <v>360622.44</v>
      </c>
    </row>
    <row r="18" spans="1:5" ht="72.599999999999994" customHeight="1">
      <c r="A18" s="14" t="s">
        <v>20</v>
      </c>
      <c r="B18" s="4" t="s">
        <v>21</v>
      </c>
      <c r="C18" s="15">
        <v>-30510.05</v>
      </c>
      <c r="D18" s="4"/>
      <c r="E18" s="15">
        <f t="shared" si="0"/>
        <v>-30510.05</v>
      </c>
    </row>
    <row r="19" spans="1:5" ht="16.7" customHeight="1">
      <c r="A19" s="13" t="s">
        <v>22</v>
      </c>
      <c r="B19" s="6" t="s">
        <v>23</v>
      </c>
      <c r="C19" s="19">
        <f>C20</f>
        <v>723614.2</v>
      </c>
      <c r="D19" s="7">
        <f>D20</f>
        <v>0</v>
      </c>
      <c r="E19" s="19">
        <f>E20</f>
        <v>723614.2</v>
      </c>
    </row>
    <row r="20" spans="1:5" ht="18.95" customHeight="1">
      <c r="A20" s="14" t="s">
        <v>82</v>
      </c>
      <c r="B20" s="4" t="s">
        <v>24</v>
      </c>
      <c r="C20" s="15">
        <v>723614.2</v>
      </c>
      <c r="D20" s="8"/>
      <c r="E20" s="15">
        <f t="shared" si="0"/>
        <v>723614.2</v>
      </c>
    </row>
    <row r="21" spans="1:5" ht="16.7" customHeight="1">
      <c r="A21" s="13" t="s">
        <v>25</v>
      </c>
      <c r="B21" s="6" t="s">
        <v>26</v>
      </c>
      <c r="C21" s="19">
        <f>SUM(C22:C24)</f>
        <v>6994200</v>
      </c>
      <c r="D21" s="7">
        <f>SUM(D22:D24)</f>
        <v>0</v>
      </c>
      <c r="E21" s="19">
        <f>SUM(E22:E24)</f>
        <v>6994200</v>
      </c>
    </row>
    <row r="22" spans="1:5" ht="43.35" customHeight="1">
      <c r="A22" s="14" t="s">
        <v>63</v>
      </c>
      <c r="B22" s="4" t="s">
        <v>27</v>
      </c>
      <c r="C22" s="15">
        <f>443500+500</f>
        <v>444000</v>
      </c>
      <c r="D22" s="4"/>
      <c r="E22" s="15">
        <f>C22+D22</f>
        <v>444000</v>
      </c>
    </row>
    <row r="23" spans="1:5" ht="57.6" customHeight="1">
      <c r="A23" s="14" t="s">
        <v>59</v>
      </c>
      <c r="B23" s="4" t="s">
        <v>28</v>
      </c>
      <c r="C23" s="15">
        <v>190000</v>
      </c>
      <c r="D23" s="4"/>
      <c r="E23" s="15">
        <f>C23+D23</f>
        <v>190000</v>
      </c>
    </row>
    <row r="24" spans="1:5" ht="57.6" customHeight="1">
      <c r="A24" s="14" t="s">
        <v>60</v>
      </c>
      <c r="B24" s="4" t="s">
        <v>29</v>
      </c>
      <c r="C24" s="15">
        <f>7906900-1546700</f>
        <v>6360200</v>
      </c>
      <c r="D24" s="4"/>
      <c r="E24" s="15">
        <f>C24+D24</f>
        <v>6360200</v>
      </c>
    </row>
    <row r="25" spans="1:5" ht="16.7" customHeight="1">
      <c r="A25" s="13" t="s">
        <v>30</v>
      </c>
      <c r="B25" s="6" t="s">
        <v>31</v>
      </c>
      <c r="C25" s="19">
        <f>C26</f>
        <v>180000</v>
      </c>
      <c r="D25" s="7">
        <f>D26</f>
        <v>0</v>
      </c>
      <c r="E25" s="19">
        <f>E26</f>
        <v>180000</v>
      </c>
    </row>
    <row r="26" spans="1:5" ht="72.599999999999994" customHeight="1">
      <c r="A26" s="14" t="s">
        <v>32</v>
      </c>
      <c r="B26" s="4" t="s">
        <v>33</v>
      </c>
      <c r="C26" s="15">
        <v>180000</v>
      </c>
      <c r="D26" s="4"/>
      <c r="E26" s="15">
        <f>C26+D26</f>
        <v>180000</v>
      </c>
    </row>
    <row r="27" spans="1:5" ht="18.399999999999999" customHeight="1">
      <c r="A27" s="14" t="s">
        <v>0</v>
      </c>
      <c r="B27" s="6" t="s">
        <v>34</v>
      </c>
      <c r="C27" s="19">
        <f>C28+C32+C36+C38</f>
        <v>16090066.630000001</v>
      </c>
      <c r="D27" s="19">
        <f>D28+D32+D36+D38</f>
        <v>0</v>
      </c>
      <c r="E27" s="19">
        <f t="shared" ref="E27" si="1">E28+E32+E36+E38</f>
        <v>16090066.630000001</v>
      </c>
    </row>
    <row r="28" spans="1:5" ht="43.35" customHeight="1">
      <c r="A28" s="13" t="s">
        <v>35</v>
      </c>
      <c r="B28" s="6" t="s">
        <v>36</v>
      </c>
      <c r="C28" s="19">
        <f>SUM(C29:C31)</f>
        <v>8055372.7599999998</v>
      </c>
      <c r="D28" s="7">
        <f>SUM(D29:D31)</f>
        <v>0</v>
      </c>
      <c r="E28" s="19">
        <f>SUM(E29:E31)</f>
        <v>8055372.7599999998</v>
      </c>
    </row>
    <row r="29" spans="1:5" ht="72.599999999999994" customHeight="1">
      <c r="A29" s="14" t="s">
        <v>37</v>
      </c>
      <c r="B29" s="4" t="s">
        <v>38</v>
      </c>
      <c r="C29" s="15">
        <v>4158750</v>
      </c>
      <c r="D29" s="8"/>
      <c r="E29" s="15">
        <f>C29+D29</f>
        <v>4158750</v>
      </c>
    </row>
    <row r="30" spans="1:5" ht="57.6" customHeight="1">
      <c r="A30" s="14" t="s">
        <v>39</v>
      </c>
      <c r="B30" s="4" t="s">
        <v>40</v>
      </c>
      <c r="C30" s="15">
        <v>3356622.76</v>
      </c>
      <c r="D30" s="8"/>
      <c r="E30" s="15">
        <f>C30+D30</f>
        <v>3356622.76</v>
      </c>
    </row>
    <row r="31" spans="1:5" ht="72.599999999999994" customHeight="1">
      <c r="A31" s="14" t="s">
        <v>58</v>
      </c>
      <c r="B31" s="4" t="s">
        <v>41</v>
      </c>
      <c r="C31" s="15">
        <v>540000</v>
      </c>
      <c r="D31" s="8"/>
      <c r="E31" s="15">
        <f>C31+D31</f>
        <v>540000</v>
      </c>
    </row>
    <row r="32" spans="1:5" ht="28.9" customHeight="1">
      <c r="A32" s="13" t="s">
        <v>42</v>
      </c>
      <c r="B32" s="6" t="s">
        <v>43</v>
      </c>
      <c r="C32" s="19">
        <f>SUM(C33:C35)</f>
        <v>6111534.2300000004</v>
      </c>
      <c r="D32" s="7">
        <f>SUM(D33:D35)</f>
        <v>0</v>
      </c>
      <c r="E32" s="19">
        <f>SUM(E33:E35)</f>
        <v>6111534.2300000004</v>
      </c>
    </row>
    <row r="33" spans="1:5" ht="28.9" customHeight="1">
      <c r="A33" s="14" t="s">
        <v>61</v>
      </c>
      <c r="B33" s="4" t="s">
        <v>44</v>
      </c>
      <c r="C33" s="15">
        <f>120000+50515.78</f>
        <v>170515.78</v>
      </c>
      <c r="D33" s="8"/>
      <c r="E33" s="15">
        <f>C33+D33</f>
        <v>170515.78</v>
      </c>
    </row>
    <row r="34" spans="1:5" ht="44.25" customHeight="1">
      <c r="A34" s="14" t="s">
        <v>69</v>
      </c>
      <c r="B34" s="9" t="s">
        <v>70</v>
      </c>
      <c r="C34" s="15">
        <v>5583308.6900000004</v>
      </c>
      <c r="D34" s="8"/>
      <c r="E34" s="15">
        <f>C34+D34</f>
        <v>5583308.6900000004</v>
      </c>
    </row>
    <row r="35" spans="1:5" ht="34.5" customHeight="1">
      <c r="A35" s="14" t="s">
        <v>79</v>
      </c>
      <c r="B35" s="9" t="s">
        <v>80</v>
      </c>
      <c r="C35" s="15">
        <v>357709.76</v>
      </c>
      <c r="D35" s="8"/>
      <c r="E35" s="15">
        <f>C35+D35</f>
        <v>357709.76</v>
      </c>
    </row>
    <row r="36" spans="1:5" ht="35.25" customHeight="1">
      <c r="A36" s="13" t="s">
        <v>77</v>
      </c>
      <c r="B36" s="13" t="s">
        <v>76</v>
      </c>
      <c r="C36" s="19">
        <f>C37</f>
        <v>1841354.56</v>
      </c>
      <c r="D36" s="7">
        <f>D37</f>
        <v>0</v>
      </c>
      <c r="E36" s="19">
        <f>E37</f>
        <v>1841354.56</v>
      </c>
    </row>
    <row r="37" spans="1:5" ht="71.25" customHeight="1">
      <c r="A37" s="14" t="s">
        <v>75</v>
      </c>
      <c r="B37" s="12" t="s">
        <v>78</v>
      </c>
      <c r="C37" s="15">
        <f>1441354.56+400000</f>
        <v>1841354.56</v>
      </c>
      <c r="D37" s="8"/>
      <c r="E37" s="15">
        <f>C37+D37</f>
        <v>1841354.56</v>
      </c>
    </row>
    <row r="38" spans="1:5" ht="21" customHeight="1">
      <c r="A38" s="13" t="s">
        <v>113</v>
      </c>
      <c r="B38" s="13" t="s">
        <v>111</v>
      </c>
      <c r="C38" s="27">
        <f>C39</f>
        <v>81805.08</v>
      </c>
      <c r="D38" s="27">
        <f t="shared" ref="D38:E38" si="2">D39</f>
        <v>0</v>
      </c>
      <c r="E38" s="27">
        <f t="shared" si="2"/>
        <v>81805.08</v>
      </c>
    </row>
    <row r="39" spans="1:5" ht="21" customHeight="1">
      <c r="A39" s="14" t="s">
        <v>114</v>
      </c>
      <c r="B39" s="14" t="s">
        <v>112</v>
      </c>
      <c r="C39" s="15">
        <v>81805.08</v>
      </c>
      <c r="D39" s="8"/>
      <c r="E39" s="15">
        <f>C39+D39</f>
        <v>81805.08</v>
      </c>
    </row>
    <row r="40" spans="1:5" ht="18.399999999999999" customHeight="1">
      <c r="A40" s="14" t="s">
        <v>0</v>
      </c>
      <c r="B40" s="6" t="s">
        <v>45</v>
      </c>
      <c r="C40" s="19">
        <f>C41</f>
        <v>85299399.549999997</v>
      </c>
      <c r="D40" s="7">
        <f>D41</f>
        <v>2644410.4900000002</v>
      </c>
      <c r="E40" s="19">
        <f>E41</f>
        <v>87943810.040000007</v>
      </c>
    </row>
    <row r="41" spans="1:5" ht="43.35" customHeight="1">
      <c r="A41" s="13" t="s">
        <v>46</v>
      </c>
      <c r="B41" s="6" t="s">
        <v>47</v>
      </c>
      <c r="C41" s="19">
        <f>C42+C45+C52+C56+C58+C87+C88+C89</f>
        <v>85299399.549999997</v>
      </c>
      <c r="D41" s="19">
        <f t="shared" ref="D41:E41" si="3">D42+D45+D52+D56+D58+D87+D88+D89</f>
        <v>2644410.4900000002</v>
      </c>
      <c r="E41" s="19">
        <f t="shared" si="3"/>
        <v>87943810.040000007</v>
      </c>
    </row>
    <row r="42" spans="1:5" ht="28.9" customHeight="1">
      <c r="A42" s="13" t="s">
        <v>122</v>
      </c>
      <c r="B42" s="6" t="s">
        <v>48</v>
      </c>
      <c r="C42" s="19">
        <f>SUM(C43:C44)</f>
        <v>46861050</v>
      </c>
      <c r="D42" s="7">
        <f>SUM(D43:D44)</f>
        <v>79236.490000000005</v>
      </c>
      <c r="E42" s="19">
        <f>SUM(E43:E44)</f>
        <v>46940286.490000002</v>
      </c>
    </row>
    <row r="43" spans="1:5" ht="28.9" customHeight="1">
      <c r="A43" s="14" t="s">
        <v>98</v>
      </c>
      <c r="B43" s="4" t="s">
        <v>49</v>
      </c>
      <c r="C43" s="15">
        <v>45027050</v>
      </c>
      <c r="D43" s="4"/>
      <c r="E43" s="15">
        <f>C43+D43</f>
        <v>45027050</v>
      </c>
    </row>
    <row r="44" spans="1:5" ht="28.9" customHeight="1">
      <c r="A44" s="14" t="s">
        <v>133</v>
      </c>
      <c r="B44" s="9" t="s">
        <v>68</v>
      </c>
      <c r="C44" s="15">
        <v>1834000</v>
      </c>
      <c r="D44" s="8">
        <v>79236.490000000005</v>
      </c>
      <c r="E44" s="15">
        <f>C44+D44</f>
        <v>1913236.49</v>
      </c>
    </row>
    <row r="45" spans="1:5" ht="28.9" customHeight="1">
      <c r="A45" s="13" t="s">
        <v>123</v>
      </c>
      <c r="B45" s="6" t="s">
        <v>50</v>
      </c>
      <c r="C45" s="19">
        <f>SUM(C46:C51)</f>
        <v>8079061</v>
      </c>
      <c r="D45" s="7">
        <f>SUM(D46:D51)</f>
        <v>2554050</v>
      </c>
      <c r="E45" s="19">
        <f>SUM(E46:E51)</f>
        <v>10633111</v>
      </c>
    </row>
    <row r="46" spans="1:5" ht="43.5" customHeight="1">
      <c r="A46" s="14" t="s">
        <v>127</v>
      </c>
      <c r="B46" s="9" t="s">
        <v>126</v>
      </c>
      <c r="C46" s="15">
        <v>391300</v>
      </c>
      <c r="D46" s="11"/>
      <c r="E46" s="15">
        <f t="shared" ref="E46:E51" si="4">C46+D46</f>
        <v>391300</v>
      </c>
    </row>
    <row r="47" spans="1:5" ht="51" customHeight="1">
      <c r="A47" s="14" t="s">
        <v>131</v>
      </c>
      <c r="B47" s="9" t="s">
        <v>129</v>
      </c>
      <c r="C47" s="15">
        <v>5011166</v>
      </c>
      <c r="D47" s="11">
        <v>1659020</v>
      </c>
      <c r="E47" s="15">
        <f t="shared" si="4"/>
        <v>6670186</v>
      </c>
    </row>
    <row r="48" spans="1:5" ht="66" customHeight="1">
      <c r="A48" s="14" t="s">
        <v>128</v>
      </c>
      <c r="B48" s="9" t="s">
        <v>130</v>
      </c>
      <c r="C48" s="15">
        <v>2676595</v>
      </c>
      <c r="D48" s="11">
        <v>895030</v>
      </c>
      <c r="E48" s="15">
        <f t="shared" si="4"/>
        <v>3571625</v>
      </c>
    </row>
    <row r="49" spans="1:8" ht="43.35" hidden="1" customHeight="1">
      <c r="A49" s="14" t="s">
        <v>51</v>
      </c>
      <c r="B49" s="4" t="s">
        <v>52</v>
      </c>
      <c r="C49" s="15">
        <v>0</v>
      </c>
      <c r="D49" s="11"/>
      <c r="E49" s="15">
        <f t="shared" si="4"/>
        <v>0</v>
      </c>
    </row>
    <row r="50" spans="1:8" ht="43.35" hidden="1" customHeight="1">
      <c r="A50" s="14" t="s">
        <v>81</v>
      </c>
      <c r="B50" s="14" t="s">
        <v>83</v>
      </c>
      <c r="C50" s="15">
        <v>0</v>
      </c>
      <c r="D50" s="11"/>
      <c r="E50" s="15">
        <f t="shared" si="4"/>
        <v>0</v>
      </c>
      <c r="G50" s="10" t="s">
        <v>86</v>
      </c>
      <c r="H50">
        <v>328000</v>
      </c>
    </row>
    <row r="51" spans="1:8" ht="43.35" hidden="1" customHeight="1">
      <c r="A51" s="14" t="s">
        <v>84</v>
      </c>
      <c r="B51" s="14" t="s">
        <v>85</v>
      </c>
      <c r="C51" s="15">
        <v>0</v>
      </c>
      <c r="D51" s="11"/>
      <c r="E51" s="15">
        <f t="shared" si="4"/>
        <v>0</v>
      </c>
    </row>
    <row r="52" spans="1:8" ht="28.9" customHeight="1">
      <c r="A52" s="13" t="s">
        <v>125</v>
      </c>
      <c r="B52" s="6" t="s">
        <v>53</v>
      </c>
      <c r="C52" s="19">
        <f>SUM(C53:C55)</f>
        <v>540964</v>
      </c>
      <c r="D52" s="7">
        <f>SUM(D53:D55)</f>
        <v>11124</v>
      </c>
      <c r="E52" s="19">
        <f>SUM(E53:E55)</f>
        <v>552088</v>
      </c>
    </row>
    <row r="53" spans="1:8" ht="28.9" customHeight="1">
      <c r="A53" s="14" t="s">
        <v>96</v>
      </c>
      <c r="B53" s="4" t="s">
        <v>54</v>
      </c>
      <c r="C53" s="15">
        <v>18564</v>
      </c>
      <c r="D53" s="8"/>
      <c r="E53" s="15">
        <f>C53+D53</f>
        <v>18564</v>
      </c>
    </row>
    <row r="54" spans="1:8" ht="43.35" customHeight="1">
      <c r="A54" s="14" t="s">
        <v>97</v>
      </c>
      <c r="B54" s="9" t="s">
        <v>55</v>
      </c>
      <c r="C54" s="15">
        <v>522400</v>
      </c>
      <c r="D54" s="8">
        <v>11124</v>
      </c>
      <c r="E54" s="15">
        <f>C54+D54</f>
        <v>533524</v>
      </c>
    </row>
    <row r="55" spans="1:8" ht="30" hidden="1" customHeight="1">
      <c r="A55" s="2" t="s">
        <v>64</v>
      </c>
      <c r="B55" s="1" t="s">
        <v>65</v>
      </c>
      <c r="C55" s="15">
        <v>0</v>
      </c>
      <c r="D55" s="8"/>
      <c r="E55" s="15">
        <f>C55+D55</f>
        <v>0</v>
      </c>
    </row>
    <row r="56" spans="1:8" s="22" customFormat="1" ht="17.25" hidden="1" customHeight="1">
      <c r="A56" s="13" t="s">
        <v>93</v>
      </c>
      <c r="B56" s="21" t="s">
        <v>92</v>
      </c>
      <c r="C56" s="19">
        <f>C57</f>
        <v>0</v>
      </c>
      <c r="D56" s="7">
        <f>D57</f>
        <v>0</v>
      </c>
      <c r="E56" s="7">
        <f>E57</f>
        <v>0</v>
      </c>
      <c r="F56" s="23"/>
      <c r="G56" s="23"/>
    </row>
    <row r="57" spans="1:8" ht="26.25" hidden="1" customHeight="1">
      <c r="A57" s="14" t="s">
        <v>91</v>
      </c>
      <c r="B57" s="14" t="s">
        <v>87</v>
      </c>
      <c r="C57" s="15">
        <v>0</v>
      </c>
      <c r="D57" s="11"/>
      <c r="E57" s="15">
        <f>C57+D57</f>
        <v>0</v>
      </c>
    </row>
    <row r="58" spans="1:8" ht="16.7" customHeight="1">
      <c r="A58" s="13" t="s">
        <v>124</v>
      </c>
      <c r="B58" s="6" t="s">
        <v>56</v>
      </c>
      <c r="C58" s="19">
        <f>SUM(C59:C86)</f>
        <v>36898605.949999996</v>
      </c>
      <c r="D58" s="19">
        <f t="shared" ref="D58:E58" si="5">SUM(D59:D86)</f>
        <v>0</v>
      </c>
      <c r="E58" s="19">
        <f t="shared" si="5"/>
        <v>36898605.949999996</v>
      </c>
    </row>
    <row r="59" spans="1:8" ht="57.6" customHeight="1">
      <c r="A59" s="14" t="s">
        <v>95</v>
      </c>
      <c r="B59" s="4" t="s">
        <v>89</v>
      </c>
      <c r="C59" s="15">
        <v>257233.39</v>
      </c>
      <c r="D59" s="8"/>
      <c r="E59" s="15">
        <f t="shared" ref="E59:E89" si="6">C59+D59</f>
        <v>257233.39</v>
      </c>
    </row>
    <row r="60" spans="1:8" ht="67.5" customHeight="1">
      <c r="A60" s="14" t="s">
        <v>95</v>
      </c>
      <c r="B60" s="4" t="s">
        <v>115</v>
      </c>
      <c r="C60" s="15">
        <v>2200579</v>
      </c>
      <c r="D60" s="8"/>
      <c r="E60" s="15">
        <f t="shared" si="6"/>
        <v>2200579</v>
      </c>
    </row>
    <row r="61" spans="1:8" ht="76.5" customHeight="1">
      <c r="A61" s="14" t="s">
        <v>95</v>
      </c>
      <c r="B61" s="4" t="s">
        <v>117</v>
      </c>
      <c r="C61" s="15">
        <v>145200</v>
      </c>
      <c r="D61" s="8"/>
      <c r="E61" s="15">
        <f t="shared" si="6"/>
        <v>145200</v>
      </c>
    </row>
    <row r="62" spans="1:8" ht="64.5" customHeight="1">
      <c r="A62" s="14" t="s">
        <v>95</v>
      </c>
      <c r="B62" s="4" t="s">
        <v>116</v>
      </c>
      <c r="C62" s="15">
        <v>245000</v>
      </c>
      <c r="D62" s="8"/>
      <c r="E62" s="15">
        <f t="shared" si="6"/>
        <v>245000</v>
      </c>
    </row>
    <row r="63" spans="1:8" ht="69" customHeight="1">
      <c r="A63" s="14" t="s">
        <v>95</v>
      </c>
      <c r="B63" s="9" t="s">
        <v>94</v>
      </c>
      <c r="C63" s="15">
        <v>8638207</v>
      </c>
      <c r="D63" s="8"/>
      <c r="E63" s="15">
        <f t="shared" si="6"/>
        <v>8638207</v>
      </c>
    </row>
    <row r="64" spans="1:8" ht="64.5" customHeight="1">
      <c r="A64" s="14" t="s">
        <v>95</v>
      </c>
      <c r="B64" s="9" t="s">
        <v>103</v>
      </c>
      <c r="C64" s="15">
        <v>890438.51</v>
      </c>
      <c r="D64" s="8"/>
      <c r="E64" s="15">
        <f t="shared" si="6"/>
        <v>890438.51</v>
      </c>
    </row>
    <row r="65" spans="1:5" ht="67.5" customHeight="1">
      <c r="A65" s="14" t="s">
        <v>95</v>
      </c>
      <c r="B65" s="4" t="s">
        <v>119</v>
      </c>
      <c r="C65" s="15">
        <v>240000</v>
      </c>
      <c r="D65" s="8"/>
      <c r="E65" s="15">
        <f t="shared" si="6"/>
        <v>240000</v>
      </c>
    </row>
    <row r="66" spans="1:5" ht="66" customHeight="1">
      <c r="A66" s="14" t="s">
        <v>95</v>
      </c>
      <c r="B66" s="4" t="s">
        <v>120</v>
      </c>
      <c r="C66" s="15">
        <v>80000</v>
      </c>
      <c r="D66" s="8"/>
      <c r="E66" s="15">
        <f t="shared" si="6"/>
        <v>80000</v>
      </c>
    </row>
    <row r="67" spans="1:5" ht="66" customHeight="1">
      <c r="A67" s="14" t="s">
        <v>95</v>
      </c>
      <c r="B67" s="9" t="s">
        <v>110</v>
      </c>
      <c r="C67" s="15">
        <v>205000</v>
      </c>
      <c r="D67" s="15"/>
      <c r="E67" s="15">
        <f t="shared" si="6"/>
        <v>205000</v>
      </c>
    </row>
    <row r="68" spans="1:5" ht="82.5" customHeight="1">
      <c r="A68" s="14" t="s">
        <v>95</v>
      </c>
      <c r="B68" s="9" t="s">
        <v>107</v>
      </c>
      <c r="C68" s="15">
        <v>2858000</v>
      </c>
      <c r="D68" s="15"/>
      <c r="E68" s="15">
        <f>C68+D68</f>
        <v>2858000</v>
      </c>
    </row>
    <row r="69" spans="1:5" ht="65.25" customHeight="1">
      <c r="A69" s="14" t="s">
        <v>95</v>
      </c>
      <c r="B69" s="9" t="s">
        <v>100</v>
      </c>
      <c r="C69" s="15">
        <v>1670000</v>
      </c>
      <c r="D69" s="8"/>
      <c r="E69" s="15">
        <f t="shared" si="6"/>
        <v>1670000</v>
      </c>
    </row>
    <row r="70" spans="1:5" ht="65.25" customHeight="1">
      <c r="A70" s="14" t="s">
        <v>95</v>
      </c>
      <c r="B70" s="9" t="s">
        <v>101</v>
      </c>
      <c r="C70" s="15">
        <v>747160</v>
      </c>
      <c r="D70" s="8"/>
      <c r="E70" s="15">
        <f t="shared" si="6"/>
        <v>747160</v>
      </c>
    </row>
    <row r="71" spans="1:5" ht="65.25" customHeight="1">
      <c r="A71" s="14" t="s">
        <v>95</v>
      </c>
      <c r="B71" s="9" t="s">
        <v>102</v>
      </c>
      <c r="C71" s="15">
        <v>827414</v>
      </c>
      <c r="D71" s="8"/>
      <c r="E71" s="15">
        <f t="shared" si="6"/>
        <v>827414</v>
      </c>
    </row>
    <row r="72" spans="1:5" ht="78" customHeight="1">
      <c r="A72" s="14" t="s">
        <v>95</v>
      </c>
      <c r="B72" s="9" t="s">
        <v>105</v>
      </c>
      <c r="C72" s="15">
        <v>250000</v>
      </c>
      <c r="D72" s="8"/>
      <c r="E72" s="15">
        <f t="shared" ref="E72:E80" si="7">C72+D72</f>
        <v>250000</v>
      </c>
    </row>
    <row r="73" spans="1:5" ht="75.75" customHeight="1">
      <c r="A73" s="14" t="s">
        <v>95</v>
      </c>
      <c r="B73" s="14" t="s">
        <v>108</v>
      </c>
      <c r="C73" s="15">
        <v>477700</v>
      </c>
      <c r="D73" s="8"/>
      <c r="E73" s="15">
        <f t="shared" si="7"/>
        <v>477700</v>
      </c>
    </row>
    <row r="74" spans="1:5" ht="72" customHeight="1">
      <c r="A74" s="14" t="s">
        <v>95</v>
      </c>
      <c r="B74" s="14" t="s">
        <v>104</v>
      </c>
      <c r="C74" s="15">
        <v>1304884</v>
      </c>
      <c r="D74" s="8"/>
      <c r="E74" s="15">
        <f t="shared" si="7"/>
        <v>1304884</v>
      </c>
    </row>
    <row r="75" spans="1:5" ht="66.75" customHeight="1">
      <c r="A75" s="14" t="s">
        <v>95</v>
      </c>
      <c r="B75" s="14" t="s">
        <v>109</v>
      </c>
      <c r="C75" s="15">
        <v>500000</v>
      </c>
      <c r="D75" s="8"/>
      <c r="E75" s="15">
        <f t="shared" si="7"/>
        <v>500000</v>
      </c>
    </row>
    <row r="76" spans="1:5" ht="80.25" customHeight="1">
      <c r="A76" s="14" t="s">
        <v>62</v>
      </c>
      <c r="B76" s="14" t="s">
        <v>90</v>
      </c>
      <c r="C76" s="15">
        <v>453624.56</v>
      </c>
      <c r="D76" s="8"/>
      <c r="E76" s="15">
        <f t="shared" si="7"/>
        <v>453624.56</v>
      </c>
    </row>
    <row r="77" spans="1:5" ht="66.75" customHeight="1">
      <c r="A77" s="14" t="s">
        <v>95</v>
      </c>
      <c r="B77" s="14" t="s">
        <v>88</v>
      </c>
      <c r="C77" s="15">
        <v>10500000</v>
      </c>
      <c r="D77" s="8"/>
      <c r="E77" s="15">
        <f t="shared" si="7"/>
        <v>10500000</v>
      </c>
    </row>
    <row r="78" spans="1:5" ht="78" customHeight="1">
      <c r="A78" s="14" t="s">
        <v>95</v>
      </c>
      <c r="B78" s="14" t="s">
        <v>106</v>
      </c>
      <c r="C78" s="15">
        <v>500000</v>
      </c>
      <c r="D78" s="8"/>
      <c r="E78" s="15">
        <f t="shared" si="7"/>
        <v>500000</v>
      </c>
    </row>
    <row r="79" spans="1:5" ht="66.75" customHeight="1">
      <c r="A79" s="14" t="s">
        <v>95</v>
      </c>
      <c r="B79" s="14" t="s">
        <v>121</v>
      </c>
      <c r="C79" s="15">
        <v>500000</v>
      </c>
      <c r="D79" s="15"/>
      <c r="E79" s="15">
        <f t="shared" si="7"/>
        <v>500000</v>
      </c>
    </row>
    <row r="80" spans="1:5" ht="66.75" customHeight="1">
      <c r="A80" s="14" t="s">
        <v>95</v>
      </c>
      <c r="B80" s="14" t="s">
        <v>118</v>
      </c>
      <c r="C80" s="15">
        <v>93634</v>
      </c>
      <c r="D80" s="15"/>
      <c r="E80" s="15">
        <f t="shared" si="7"/>
        <v>93634</v>
      </c>
    </row>
    <row r="81" spans="1:5" ht="77.25" customHeight="1">
      <c r="A81" s="14" t="s">
        <v>95</v>
      </c>
      <c r="B81" s="14" t="s">
        <v>132</v>
      </c>
      <c r="C81" s="15">
        <v>500000</v>
      </c>
      <c r="D81" s="15"/>
      <c r="E81" s="15">
        <f t="shared" ref="E81:E82" si="8">C81+D81</f>
        <v>500000</v>
      </c>
    </row>
    <row r="82" spans="1:5" ht="77.25" customHeight="1">
      <c r="A82" s="14" t="s">
        <v>95</v>
      </c>
      <c r="B82" s="9" t="s">
        <v>134</v>
      </c>
      <c r="C82" s="15">
        <v>1522870</v>
      </c>
      <c r="D82" s="8"/>
      <c r="E82" s="15">
        <f t="shared" si="8"/>
        <v>1522870</v>
      </c>
    </row>
    <row r="83" spans="1:5" ht="64.5" customHeight="1">
      <c r="A83" s="14" t="s">
        <v>95</v>
      </c>
      <c r="B83" s="9" t="s">
        <v>135</v>
      </c>
      <c r="C83" s="15">
        <v>300000</v>
      </c>
      <c r="D83" s="8"/>
      <c r="E83" s="15">
        <f t="shared" ref="E83" si="9">C83+D83</f>
        <v>300000</v>
      </c>
    </row>
    <row r="84" spans="1:5" ht="64.5" customHeight="1">
      <c r="A84" s="14" t="s">
        <v>95</v>
      </c>
      <c r="B84" s="9" t="s">
        <v>136</v>
      </c>
      <c r="C84" s="15">
        <v>150000</v>
      </c>
      <c r="D84" s="8"/>
      <c r="E84" s="15">
        <f t="shared" ref="E84" si="10">C84+D84</f>
        <v>150000</v>
      </c>
    </row>
    <row r="85" spans="1:5" ht="78.75" customHeight="1">
      <c r="A85" s="14" t="s">
        <v>95</v>
      </c>
      <c r="B85" s="9" t="s">
        <v>137</v>
      </c>
      <c r="C85" s="15">
        <v>732661.49</v>
      </c>
      <c r="D85" s="8"/>
      <c r="E85" s="15">
        <f t="shared" ref="E85" si="11">C85+D85</f>
        <v>732661.49</v>
      </c>
    </row>
    <row r="86" spans="1:5" ht="66" customHeight="1">
      <c r="A86" s="14" t="s">
        <v>95</v>
      </c>
      <c r="B86" s="9" t="s">
        <v>138</v>
      </c>
      <c r="C86" s="15">
        <v>109000</v>
      </c>
      <c r="D86" s="8"/>
      <c r="E86" s="15">
        <f t="shared" ref="E86:E87" si="12">C86+D86</f>
        <v>109000</v>
      </c>
    </row>
    <row r="87" spans="1:5" ht="27.75" customHeight="1">
      <c r="A87" s="14" t="s">
        <v>139</v>
      </c>
      <c r="B87" s="9" t="s">
        <v>140</v>
      </c>
      <c r="C87" s="15">
        <v>69000</v>
      </c>
      <c r="D87" s="8"/>
      <c r="E87" s="15">
        <f t="shared" si="12"/>
        <v>69000</v>
      </c>
    </row>
    <row r="88" spans="1:5" ht="33.75" customHeight="1">
      <c r="A88" s="14" t="s">
        <v>71</v>
      </c>
      <c r="B88" s="9" t="s">
        <v>73</v>
      </c>
      <c r="C88" s="15">
        <v>41571.339999999997</v>
      </c>
      <c r="D88" s="8"/>
      <c r="E88" s="15">
        <f t="shared" si="6"/>
        <v>41571.339999999997</v>
      </c>
    </row>
    <row r="89" spans="1:5" ht="53.25" customHeight="1">
      <c r="A89" s="14" t="s">
        <v>72</v>
      </c>
      <c r="B89" s="9" t="s">
        <v>74</v>
      </c>
      <c r="C89" s="15">
        <f>-7189878.31-974.43</f>
        <v>-7190852.7399999993</v>
      </c>
      <c r="D89" s="8"/>
      <c r="E89" s="15">
        <f t="shared" si="6"/>
        <v>-7190852.7399999993</v>
      </c>
    </row>
    <row r="90" spans="1:5" ht="19.899999999999999" customHeight="1">
      <c r="A90" s="31" t="s">
        <v>57</v>
      </c>
      <c r="B90" s="31"/>
      <c r="C90" s="19">
        <f>C9+C40</f>
        <v>120646301.56999999</v>
      </c>
      <c r="D90" s="7">
        <f>D9+D40</f>
        <v>2644410.4900000002</v>
      </c>
      <c r="E90" s="19">
        <f>E9+E40</f>
        <v>123290712.06</v>
      </c>
    </row>
    <row r="91" spans="1:5">
      <c r="C91" s="20"/>
      <c r="D91" s="10"/>
      <c r="E91" s="20"/>
    </row>
    <row r="92" spans="1:5">
      <c r="C92" s="20"/>
      <c r="D92" s="10"/>
      <c r="E92" s="20"/>
    </row>
    <row r="93" spans="1:5">
      <c r="C93" s="20"/>
      <c r="D93" s="10"/>
      <c r="E93" s="20"/>
    </row>
    <row r="94" spans="1:5">
      <c r="C94" s="20"/>
      <c r="D94" s="10"/>
      <c r="E94" s="20"/>
    </row>
    <row r="95" spans="1:5">
      <c r="C95" s="20"/>
      <c r="D95" s="10"/>
      <c r="E95" s="20"/>
    </row>
    <row r="96" spans="1:5">
      <c r="C96" s="20"/>
      <c r="D96" s="10"/>
      <c r="E96" s="20"/>
    </row>
    <row r="97" spans="3:5">
      <c r="C97" s="20"/>
      <c r="D97" s="10"/>
      <c r="E97" s="20"/>
    </row>
    <row r="98" spans="3:5">
      <c r="C98" s="20"/>
      <c r="D98" s="10"/>
      <c r="E98" s="20"/>
    </row>
    <row r="101" spans="3:5">
      <c r="E101" s="20"/>
    </row>
  </sheetData>
  <mergeCells count="9">
    <mergeCell ref="L9:M9"/>
    <mergeCell ref="B1:C1"/>
    <mergeCell ref="A90:B90"/>
    <mergeCell ref="D1:E1"/>
    <mergeCell ref="D2:E2"/>
    <mergeCell ref="D3:E3"/>
    <mergeCell ref="D4:E4"/>
    <mergeCell ref="A5:E5"/>
    <mergeCell ref="A6:E6"/>
  </mergeCells>
  <pageMargins left="0.39370080000000002" right="0.39370080000000002" top="0.39370080000000002" bottom="0.39370080000000002" header="0.3" footer="0.3"/>
  <pageSetup paperSize="9" scale="6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2019-01-14T09:11:55Z</dcterms:modified>
</cp:coreProperties>
</file>