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 activeTab="1"/>
  </bookViews>
  <sheets>
    <sheet name="изменённый ПФХД" sheetId="5" r:id="rId1"/>
    <sheet name="закупка товаров, работ, услуг" sheetId="6" r:id="rId2"/>
  </sheets>
  <definedNames>
    <definedName name="sub_100821" localSheetId="0">'изменённый ПФХД'!$B$9</definedName>
    <definedName name="sub_100822" localSheetId="0">'изменённый ПФХД'!$B$10</definedName>
    <definedName name="sub_100823" localSheetId="0">'изменённый ПФХД'!$B$12</definedName>
    <definedName name="sub_100824" localSheetId="0">'изменённый ПФХД'!$B$14</definedName>
    <definedName name="sub_100825" localSheetId="0">'изменённый ПФХД'!$B$15</definedName>
    <definedName name="sub_100826" localSheetId="0">'изменённый ПФХД'!$B$16</definedName>
    <definedName name="sub_100827" localSheetId="0">'изменённый ПФХД'!$B$17</definedName>
    <definedName name="sub_100828" localSheetId="0">'изменённый ПФХД'!$B$18</definedName>
    <definedName name="sub_100829" localSheetId="0">'изменённый ПФХД'!$B$20</definedName>
    <definedName name="sub_100831" localSheetId="1">'закупка товаров, работ, услуг'!$B$9</definedName>
    <definedName name="sub_100832" localSheetId="1">'закупка товаров, работ, услуг'!#REF!</definedName>
    <definedName name="sub_100833" localSheetId="1">'закупка товаров, работ, услуг'!$B$12</definedName>
    <definedName name="sub_100834" localSheetId="1">'закупка товаров, работ, услуг'!$A$8</definedName>
    <definedName name="sub_108210" localSheetId="0">'изменённый ПФХД'!$B$21</definedName>
    <definedName name="sub_108211" localSheetId="0">'изменённый ПФХД'!$A$22</definedName>
    <definedName name="sub_108212" localSheetId="0">'изменённый ПФХД'!$A$25</definedName>
    <definedName name="sub_108213" localSheetId="0">'изменённый ПФХД'!$A$28</definedName>
    <definedName name="sub_108214" localSheetId="0">'изменённый ПФХД'!$A$30</definedName>
    <definedName name="sub_108215" localSheetId="0">'изменённый ПФХД'!$A$31</definedName>
    <definedName name="sub_108216" localSheetId="0">'изменённый ПФХД'!$A$33</definedName>
    <definedName name="sub_108217" localSheetId="0">'изменённый ПФХД'!$A$34</definedName>
    <definedName name="sub_108218" localSheetId="0">'изменённый ПФХД'!$A$35</definedName>
    <definedName name="sub_108219" localSheetId="0">'изменённый ПФХД'!$A$36</definedName>
    <definedName name="sub_108220" localSheetId="0">'изменённый ПФХД'!$A$37</definedName>
    <definedName name="sub_108221" localSheetId="0">'изменённый ПФХД'!$A$38</definedName>
    <definedName name="sub_108222" localSheetId="0">'изменённый ПФХД'!$A$39</definedName>
    <definedName name="sub_108223" localSheetId="0">'изменённый ПФХД'!$A$40</definedName>
    <definedName name="sub_108224" localSheetId="0">'изменённый ПФХД'!$A$41</definedName>
    <definedName name="_xlnm.Print_Area" localSheetId="1">'закупка товаров, работ, услуг'!$A$1:$L$21</definedName>
  </definedNames>
  <calcPr calcId="145621"/>
</workbook>
</file>

<file path=xl/calcChain.xml><?xml version="1.0" encoding="utf-8"?>
<calcChain xmlns="http://schemas.openxmlformats.org/spreadsheetml/2006/main">
  <c r="I9" i="5" l="1"/>
  <c r="E9" i="5"/>
  <c r="E20" i="5"/>
  <c r="D40" i="5" l="1"/>
  <c r="D12" i="6" l="1"/>
  <c r="E21" i="5"/>
  <c r="D26" i="5"/>
  <c r="D11" i="6" l="1"/>
  <c r="I9" i="6" l="1"/>
  <c r="J9" i="6"/>
  <c r="K9" i="6"/>
  <c r="L9" i="6"/>
  <c r="H9" i="6"/>
  <c r="F9" i="6"/>
  <c r="E9" i="6"/>
  <c r="D9" i="6"/>
  <c r="H11" i="6"/>
  <c r="G9" i="6" l="1"/>
  <c r="D13" i="5" l="1"/>
  <c r="D12" i="5"/>
  <c r="D10" i="5"/>
  <c r="J9" i="5"/>
  <c r="H9" i="5"/>
  <c r="G9" i="5"/>
  <c r="F9" i="5"/>
  <c r="D9" i="5" s="1"/>
  <c r="D18" i="5"/>
  <c r="D17" i="5"/>
  <c r="D14" i="5"/>
  <c r="F21" i="5"/>
  <c r="G21" i="5"/>
  <c r="G20" i="5" s="1"/>
  <c r="H21" i="5"/>
  <c r="H20" i="5" s="1"/>
  <c r="I21" i="5"/>
  <c r="I20" i="5" s="1"/>
  <c r="J21" i="5"/>
  <c r="J20" i="5" s="1"/>
  <c r="D24" i="5"/>
  <c r="D25" i="5"/>
  <c r="D28" i="5"/>
  <c r="D23" i="5"/>
  <c r="D22" i="5"/>
  <c r="D33" i="5"/>
  <c r="D31" i="5"/>
  <c r="D32" i="5"/>
  <c r="D30" i="5"/>
  <c r="D16" i="5"/>
  <c r="D15" i="5"/>
  <c r="D21" i="5" l="1"/>
  <c r="F20" i="5"/>
  <c r="D20" i="5" s="1"/>
</calcChain>
</file>

<file path=xl/sharedStrings.xml><?xml version="1.0" encoding="utf-8"?>
<sst xmlns="http://schemas.openxmlformats.org/spreadsheetml/2006/main" count="137" uniqueCount="80">
  <si>
    <t>III. Показатели по поступлениям и выплатам учреждения</t>
  </si>
  <si>
    <t>Наименование показателя</t>
  </si>
  <si>
    <t>в том числе:</t>
  </si>
  <si>
    <t>из них:</t>
  </si>
  <si>
    <t>Начисления на выплаты по оплате труда</t>
  </si>
  <si>
    <t>Главный бухгалтер</t>
  </si>
  <si>
    <t>Директор МБУ ФОК "Каскад"</t>
  </si>
  <si>
    <t>Новицкая А.В.</t>
  </si>
  <si>
    <t>Бугера Е.В.</t>
  </si>
  <si>
    <t xml:space="preserve"> </t>
  </si>
  <si>
    <t xml:space="preserve">  </t>
  </si>
  <si>
    <t>Таблица 2</t>
  </si>
  <si>
    <t>Код строки</t>
  </si>
  <si>
    <t>всего</t>
  </si>
  <si>
    <t>из них гранты</t>
  </si>
  <si>
    <t>Поступления от доходов, всего:</t>
  </si>
  <si>
    <t>X</t>
  </si>
  <si>
    <t>в том числе: доходы от собственности</t>
  </si>
  <si>
    <t>доходы от оказания услуг, работ</t>
  </si>
  <si>
    <t>иные субсидии, предоставленные из бюджета МО «Мирнинский район»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</si>
  <si>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</si>
  <si>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</si>
  <si>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</si>
  <si>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</si>
  <si>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</si>
  <si>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</si>
  <si>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</si>
  <si>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</si>
  <si>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</si>
  <si>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из них: увеличение остатков средств</t>
  </si>
  <si>
    <t>прочие поступления</t>
  </si>
  <si>
    <t>Выбытие финансовых активов, всего</t>
  </si>
  <si>
    <t>Из них: 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</si>
  <si>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</si>
  <si>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</si>
  <si>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</si>
  <si>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Код побюджетной классификации Российской Федерации</t>
  </si>
  <si>
    <t>субсидии на финансое обеспечение выполнения муниципального задания бюджета МО "Мирнинский район"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</si>
  <si>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</si>
  <si>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</si>
  <si>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</si>
  <si>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</si>
  <si>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Объем финансового обеспечения</t>
  </si>
  <si>
    <t>доходы от штрафов, пеней, иных сумм принудительного изъятия</t>
  </si>
  <si>
    <t>безвозмездные перечисления организациям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</si>
  <si>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</si>
  <si>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 xml:space="preserve">оплата труда </t>
  </si>
  <si>
    <t xml:space="preserve">804 00000000000041 130 </t>
  </si>
  <si>
    <t xml:space="preserve">804 00000000000000 130 </t>
  </si>
  <si>
    <t>804 00000000000000 180</t>
  </si>
  <si>
    <t>Таблица 2.1</t>
  </si>
  <si>
    <t>Год</t>
  </si>
  <si>
    <t>начала</t>
  </si>
  <si>
    <t>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</si>
  <si>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</si>
  <si>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</si>
  <si>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 г. N 44-ФЗ "О контрактной системе в сфере закупок товаров, работ, услуг для</t>
  </si>
  <si>
    <t>в соответствии с Федеральным законом от 18 июля 2011 г.</t>
  </si>
  <si>
    <t>на закупку товаров работ, услуг по году начала закупки:</t>
  </si>
  <si>
    <t>Выплаты по расходам на  закупку товаров, работ, услуг всего:</t>
  </si>
  <si>
    <t>на оплату контрактов, заключённых до начала очередного финансового года</t>
  </si>
  <si>
    <t>N 223-ФЗ "О закупках товаров, работ, услуг отдельными видами юридических лиц</t>
  </si>
  <si>
    <t>обеспечения муниципальных услуг</t>
  </si>
  <si>
    <t>на 2017г. очередной финансовый год</t>
  </si>
  <si>
    <t>на 2018 г. 1-ый год планового периода</t>
  </si>
  <si>
    <t>на 2019_г. 2-ой год планового периода</t>
  </si>
  <si>
    <t>Гл. бухгалтер</t>
  </si>
  <si>
    <t>Социальные евыплаты (учебный отпуск)</t>
  </si>
  <si>
    <t>Директор МБУ ФОК "КАСКАД"</t>
  </si>
  <si>
    <t>804 1105 14100220011 112 211</t>
  </si>
  <si>
    <t>805 1105 1410022001 119 213</t>
  </si>
  <si>
    <t>805 1105 1410022001 112 212</t>
  </si>
  <si>
    <t>805 1105 1410022001 112 222</t>
  </si>
  <si>
    <t>804 1105 1410022001 851</t>
  </si>
  <si>
    <t>на 2018г. очередной финансовый год</t>
  </si>
  <si>
    <t>на 2019 г. 1-ый год планового периода</t>
  </si>
  <si>
    <t>на 2020_г. 2-ой год планового периода</t>
  </si>
  <si>
    <t>804 1105 1410022001 853</t>
  </si>
  <si>
    <t xml:space="preserve">IV. Показатели выплат по расходам на закупку товаров, работ, услуг на 01 октября 2018 г. </t>
  </si>
  <si>
    <t>Приложение № 2 к Плану ФХД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</si>
</sst>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EFA06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164" fontId="1" fillId="0" borderId="3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justify" vertical="center" wrapText="1"/>
    </xf>
    <xf numFmtId="4" fontId="1" fillId="3" borderId="1" xfId="0" applyNumberFormat="1" applyFont="1" applyFill="1" applyBorder="1" applyAlignment="1">
      <alignment horizontal="justify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justify" vertical="center" wrapText="1"/>
    </xf>
    <xf numFmtId="43" fontId="1" fillId="0" borderId="3" xfId="0" applyNumberFormat="1" applyFont="1" applyBorder="1" applyAlignment="1">
      <alignment horizontal="justify" vertical="center" wrapText="1"/>
    </xf>
    <xf numFmtId="0" fontId="1" fillId="0" borderId="18" xfId="0" applyFont="1" applyBorder="1" applyAlignment="1">
      <alignment horizontal="justify" vertical="center" wrapText="1"/>
    </xf>
    <xf numFmtId="43" fontId="1" fillId="0" borderId="3" xfId="0" applyNumberFormat="1" applyFont="1" applyBorder="1"/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justify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0" fontId="6" fillId="0" borderId="0" xfId="0" applyFont="1"/>
    <xf numFmtId="164" fontId="1" fillId="0" borderId="4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justify" vertical="center" wrapText="1"/>
    </xf>
    <xf numFmtId="49" fontId="1" fillId="0" borderId="6" xfId="0" applyNumberFormat="1" applyFont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12" xfId="1" applyBorder="1" applyAlignment="1">
      <alignment horizontal="center" vertical="center" wrapText="1"/>
    </xf>
    <xf numFmtId="0" fontId="5" fillId="0" borderId="16" xfId="1" applyBorder="1" applyAlignment="1">
      <alignment horizontal="center" vertical="center" wrapText="1"/>
    </xf>
    <xf numFmtId="0" fontId="5" fillId="0" borderId="8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AEFA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garantf1://12088083.0/" TargetMode="External"/><Relationship Id="rId1" Type="http://schemas.openxmlformats.org/officeDocument/2006/relationships/hyperlink" Target="garantf1://70253464.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BreakPreview" zoomScale="60" zoomScaleNormal="66" workbookViewId="0">
      <pane ySplit="7" topLeftCell="A29" activePane="bottomLeft" state="frozen"/>
      <selection pane="bottomLeft" activeCell="A33" sqref="A33"/>
    </sheetView>
  </sheetViews>
  <sheetFormatPr defaultRowHeight="15" x14ac:dyDescent="0.25"/>
  <cols>
    <col min="1" max="1" width="31.7109375" customWidth="1"/>
    <col min="2" max="2" width="9.140625" customWidth="1"/>
    <col min="3" max="3" width="35.42578125" customWidth="1"/>
    <col min="4" max="4" width="21.140625" customWidth="1"/>
    <col min="5" max="5" width="20.5703125" customWidth="1"/>
    <col min="6" max="6" width="18.85546875" customWidth="1"/>
    <col min="7" max="7" width="22.140625" customWidth="1"/>
    <col min="8" max="8" width="23.140625" customWidth="1"/>
    <col min="9" max="9" width="18.5703125" customWidth="1"/>
  </cols>
  <sheetData>
    <row r="1" spans="1:10" ht="36.75" customHeight="1" x14ac:dyDescent="0.35">
      <c r="H1" s="63" t="s">
        <v>79</v>
      </c>
      <c r="I1" s="63"/>
      <c r="J1" s="63"/>
    </row>
    <row r="3" spans="1:10" ht="16.5" thickBot="1" x14ac:dyDescent="0.3">
      <c r="A3" s="1" t="s">
        <v>0</v>
      </c>
      <c r="E3" s="2" t="s">
        <v>11</v>
      </c>
    </row>
    <row r="4" spans="1:10" ht="16.5" customHeight="1" thickBot="1" x14ac:dyDescent="0.3">
      <c r="A4" s="53" t="s">
        <v>1</v>
      </c>
      <c r="B4" s="53" t="s">
        <v>12</v>
      </c>
      <c r="C4" s="53" t="s">
        <v>36</v>
      </c>
      <c r="D4" s="60" t="s">
        <v>42</v>
      </c>
      <c r="E4" s="61"/>
      <c r="F4" s="61"/>
      <c r="G4" s="61"/>
      <c r="H4" s="61"/>
      <c r="I4" s="61"/>
      <c r="J4" s="62"/>
    </row>
    <row r="5" spans="1:10" ht="29.25" customHeight="1" thickBot="1" x14ac:dyDescent="0.3">
      <c r="A5" s="55"/>
      <c r="B5" s="55"/>
      <c r="C5" s="55"/>
      <c r="D5" s="53" t="s">
        <v>13</v>
      </c>
      <c r="E5" s="60" t="s">
        <v>2</v>
      </c>
      <c r="F5" s="61"/>
      <c r="G5" s="61"/>
      <c r="H5" s="61"/>
      <c r="I5" s="61"/>
      <c r="J5" s="62"/>
    </row>
    <row r="6" spans="1:10" ht="122.25" customHeight="1" x14ac:dyDescent="0.25">
      <c r="A6" s="55"/>
      <c r="B6" s="55"/>
      <c r="C6" s="55"/>
      <c r="D6" s="55"/>
      <c r="E6" s="56" t="s">
        <v>37</v>
      </c>
      <c r="F6" s="56" t="s">
        <v>38</v>
      </c>
      <c r="G6" s="56" t="s">
        <v>39</v>
      </c>
      <c r="H6" s="56" t="s">
        <v>40</v>
      </c>
      <c r="I6" s="51" t="s">
        <v>41</v>
      </c>
      <c r="J6" s="52"/>
    </row>
    <row r="7" spans="1:10" ht="36.75" customHeight="1" thickBot="1" x14ac:dyDescent="0.3">
      <c r="A7" s="54"/>
      <c r="B7" s="54"/>
      <c r="C7" s="54"/>
      <c r="D7" s="54"/>
      <c r="E7" s="57"/>
      <c r="F7" s="57"/>
      <c r="G7" s="57"/>
      <c r="H7" s="57"/>
      <c r="I7" s="7" t="s">
        <v>13</v>
      </c>
      <c r="J7" s="7" t="s">
        <v>14</v>
      </c>
    </row>
    <row r="8" spans="1:10" ht="16.5" thickBot="1" x14ac:dyDescent="0.3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ht="32.25" thickBot="1" x14ac:dyDescent="0.3">
      <c r="A9" s="27" t="s">
        <v>15</v>
      </c>
      <c r="B9" s="28">
        <v>100</v>
      </c>
      <c r="C9" s="28" t="s">
        <v>16</v>
      </c>
      <c r="D9" s="30">
        <f>E9+F9+G9+H9+I9+J9</f>
        <v>35961179.329999998</v>
      </c>
      <c r="E9" s="29">
        <f>E12+E13</f>
        <v>25320879.600000001</v>
      </c>
      <c r="F9" s="29">
        <f>F16</f>
        <v>245000</v>
      </c>
      <c r="G9" s="29">
        <f>G16</f>
        <v>0</v>
      </c>
      <c r="H9" s="29">
        <f>H12</f>
        <v>0</v>
      </c>
      <c r="I9" s="29">
        <f>I12+I15+I17</f>
        <v>10395299.729999999</v>
      </c>
      <c r="J9" s="30">
        <f>J12+J17</f>
        <v>0</v>
      </c>
    </row>
    <row r="10" spans="1:10" ht="49.5" customHeight="1" thickBot="1" x14ac:dyDescent="0.3">
      <c r="A10" s="10" t="s">
        <v>17</v>
      </c>
      <c r="B10" s="9">
        <v>110</v>
      </c>
      <c r="C10" s="22" t="s">
        <v>47</v>
      </c>
      <c r="D10" s="18">
        <f>I10</f>
        <v>0</v>
      </c>
      <c r="E10" s="9" t="s">
        <v>16</v>
      </c>
      <c r="F10" s="9" t="s">
        <v>16</v>
      </c>
      <c r="G10" s="9" t="s">
        <v>16</v>
      </c>
      <c r="H10" s="9" t="s">
        <v>16</v>
      </c>
      <c r="I10" s="18">
        <v>0</v>
      </c>
      <c r="J10" s="9" t="s">
        <v>16</v>
      </c>
    </row>
    <row r="11" spans="1:10" ht="16.5" thickBot="1" x14ac:dyDescent="0.3">
      <c r="A11" s="12"/>
      <c r="B11" s="11"/>
      <c r="C11" s="11"/>
      <c r="D11" s="11"/>
      <c r="E11" s="11"/>
      <c r="F11" s="11"/>
      <c r="G11" s="11"/>
      <c r="H11" s="11"/>
      <c r="I11" s="18"/>
      <c r="J11" s="11"/>
    </row>
    <row r="12" spans="1:10" ht="30" customHeight="1" thickBot="1" x14ac:dyDescent="0.3">
      <c r="A12" s="53" t="s">
        <v>18</v>
      </c>
      <c r="B12" s="9">
        <v>120</v>
      </c>
      <c r="C12" s="22" t="s">
        <v>48</v>
      </c>
      <c r="D12" s="21">
        <f>E12+H12+I12+J12</f>
        <v>24860957.880000003</v>
      </c>
      <c r="E12" s="18">
        <v>24523759.600000001</v>
      </c>
      <c r="F12" s="9" t="s">
        <v>16</v>
      </c>
      <c r="G12" s="9" t="s">
        <v>16</v>
      </c>
      <c r="H12" s="18">
        <v>0</v>
      </c>
      <c r="I12" s="18">
        <v>337198.28</v>
      </c>
      <c r="J12" s="18">
        <v>0</v>
      </c>
    </row>
    <row r="13" spans="1:10" ht="16.5" thickBot="1" x14ac:dyDescent="0.3">
      <c r="A13" s="54"/>
      <c r="B13" s="9">
        <v>120</v>
      </c>
      <c r="C13" s="22" t="s">
        <v>49</v>
      </c>
      <c r="D13" s="21">
        <f>E13+H13+I13+J13</f>
        <v>797120</v>
      </c>
      <c r="E13" s="18">
        <v>797120</v>
      </c>
      <c r="F13" s="9" t="s">
        <v>16</v>
      </c>
      <c r="G13" s="9" t="s">
        <v>16</v>
      </c>
      <c r="H13" s="18">
        <v>0</v>
      </c>
      <c r="I13" s="18">
        <v>0</v>
      </c>
      <c r="J13" s="18">
        <v>0</v>
      </c>
    </row>
    <row r="14" spans="1:10" ht="60.75" customHeight="1" thickBot="1" x14ac:dyDescent="0.3">
      <c r="A14" s="16" t="s">
        <v>43</v>
      </c>
      <c r="B14" s="17">
        <v>130</v>
      </c>
      <c r="C14" s="23" t="s">
        <v>47</v>
      </c>
      <c r="D14" s="19">
        <f>I14</f>
        <v>0</v>
      </c>
      <c r="E14" s="17" t="s">
        <v>16</v>
      </c>
      <c r="F14" s="17" t="s">
        <v>16</v>
      </c>
      <c r="G14" s="17" t="s">
        <v>16</v>
      </c>
      <c r="H14" s="17" t="s">
        <v>16</v>
      </c>
      <c r="I14" s="19">
        <v>0</v>
      </c>
      <c r="J14" s="17" t="s">
        <v>16</v>
      </c>
    </row>
    <row r="15" spans="1:10" ht="105.75" customHeight="1" thickBot="1" x14ac:dyDescent="0.3">
      <c r="A15" s="10" t="s">
        <v>45</v>
      </c>
      <c r="B15" s="8">
        <v>140</v>
      </c>
      <c r="C15" s="25" t="s">
        <v>47</v>
      </c>
      <c r="D15" s="20">
        <f>I15</f>
        <v>0</v>
      </c>
      <c r="E15" s="8" t="s">
        <v>16</v>
      </c>
      <c r="F15" s="8" t="s">
        <v>16</v>
      </c>
      <c r="G15" s="8" t="s">
        <v>16</v>
      </c>
      <c r="H15" s="8" t="s">
        <v>16</v>
      </c>
      <c r="I15" s="20"/>
      <c r="J15" s="8" t="s">
        <v>16</v>
      </c>
    </row>
    <row r="16" spans="1:10" ht="48" thickBot="1" x14ac:dyDescent="0.3">
      <c r="A16" s="10" t="s">
        <v>19</v>
      </c>
      <c r="B16" s="9">
        <v>150</v>
      </c>
      <c r="C16" s="22" t="s">
        <v>49</v>
      </c>
      <c r="D16" s="21">
        <f>F16+G16</f>
        <v>245000</v>
      </c>
      <c r="E16" s="9" t="s">
        <v>16</v>
      </c>
      <c r="F16" s="18">
        <v>245000</v>
      </c>
      <c r="G16" s="18">
        <v>0</v>
      </c>
      <c r="H16" s="9" t="s">
        <v>16</v>
      </c>
      <c r="I16" s="9" t="s">
        <v>16</v>
      </c>
      <c r="J16" s="9" t="s">
        <v>16</v>
      </c>
    </row>
    <row r="17" spans="1:10" ht="16.5" thickBot="1" x14ac:dyDescent="0.3">
      <c r="A17" s="10" t="s">
        <v>20</v>
      </c>
      <c r="B17" s="9">
        <v>160</v>
      </c>
      <c r="C17" s="11" t="s">
        <v>47</v>
      </c>
      <c r="D17" s="18">
        <f>I17+J17</f>
        <v>10058101.449999999</v>
      </c>
      <c r="E17" s="9" t="s">
        <v>16</v>
      </c>
      <c r="F17" s="9" t="s">
        <v>16</v>
      </c>
      <c r="G17" s="9" t="s">
        <v>16</v>
      </c>
      <c r="H17" s="9" t="s">
        <v>16</v>
      </c>
      <c r="I17" s="18">
        <v>10058101.449999999</v>
      </c>
      <c r="J17" s="18">
        <v>0</v>
      </c>
    </row>
    <row r="18" spans="1:10" ht="48" customHeight="1" thickBot="1" x14ac:dyDescent="0.3">
      <c r="A18" s="10" t="s">
        <v>21</v>
      </c>
      <c r="B18" s="9">
        <v>180</v>
      </c>
      <c r="C18" s="9" t="s">
        <v>16</v>
      </c>
      <c r="D18" s="18">
        <f>I18</f>
        <v>0</v>
      </c>
      <c r="E18" s="9" t="s">
        <v>16</v>
      </c>
      <c r="F18" s="9" t="s">
        <v>16</v>
      </c>
      <c r="G18" s="9" t="s">
        <v>16</v>
      </c>
      <c r="H18" s="9" t="s">
        <v>16</v>
      </c>
      <c r="I18" s="18">
        <v>0</v>
      </c>
      <c r="J18" s="26" t="s">
        <v>16</v>
      </c>
    </row>
    <row r="19" spans="1:10" ht="16.5" thickBot="1" x14ac:dyDescent="0.3">
      <c r="A19" s="12"/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27" customHeight="1" thickBot="1" x14ac:dyDescent="0.3">
      <c r="A20" s="27" t="s">
        <v>22</v>
      </c>
      <c r="B20" s="28">
        <v>200</v>
      </c>
      <c r="C20" s="28" t="s">
        <v>16</v>
      </c>
      <c r="D20" s="29">
        <f>E20+F20+G20+H20+I20+J20</f>
        <v>35961179.329999998</v>
      </c>
      <c r="E20" s="29">
        <f>E21+E31+E32+E33</f>
        <v>25320879.599999998</v>
      </c>
      <c r="F20" s="29">
        <f t="shared" ref="F20:J20" si="0">F21+F31+F32+F33</f>
        <v>245000</v>
      </c>
      <c r="G20" s="29">
        <f t="shared" si="0"/>
        <v>0</v>
      </c>
      <c r="H20" s="29">
        <f t="shared" si="0"/>
        <v>0</v>
      </c>
      <c r="I20" s="29">
        <f t="shared" si="0"/>
        <v>10395299.73</v>
      </c>
      <c r="J20" s="29">
        <f t="shared" si="0"/>
        <v>0</v>
      </c>
    </row>
    <row r="21" spans="1:10" ht="37.5" customHeight="1" thickBot="1" x14ac:dyDescent="0.3">
      <c r="A21" s="10" t="s">
        <v>23</v>
      </c>
      <c r="B21" s="9">
        <v>210</v>
      </c>
      <c r="C21" s="22"/>
      <c r="D21" s="18">
        <f>E21+F21+G21+H21+I21+J21</f>
        <v>15737221.659999998</v>
      </c>
      <c r="E21" s="18">
        <f>E22+E24+E25+E28+E30+E26</f>
        <v>15737221.659999998</v>
      </c>
      <c r="F21" s="18">
        <f t="shared" ref="F21:J21" si="1">F22+F24+F25+F28+F30</f>
        <v>0</v>
      </c>
      <c r="G21" s="18">
        <f t="shared" si="1"/>
        <v>0</v>
      </c>
      <c r="H21" s="18">
        <f t="shared" si="1"/>
        <v>0</v>
      </c>
      <c r="I21" s="18">
        <f t="shared" si="1"/>
        <v>0</v>
      </c>
      <c r="J21" s="18">
        <f t="shared" si="1"/>
        <v>0</v>
      </c>
    </row>
    <row r="22" spans="1:10" ht="15.75" x14ac:dyDescent="0.25">
      <c r="A22" s="13" t="s">
        <v>3</v>
      </c>
      <c r="B22" s="53">
        <v>211</v>
      </c>
      <c r="C22" s="58" t="s">
        <v>69</v>
      </c>
      <c r="D22" s="49">
        <f t="shared" ref="D22:D28" si="2">E22+F22+G22+H22+I22+J22</f>
        <v>11361582.939999999</v>
      </c>
      <c r="E22" s="49">
        <v>11361582.939999999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</row>
    <row r="23" spans="1:10" ht="36.75" customHeight="1" thickBot="1" x14ac:dyDescent="0.3">
      <c r="A23" s="10" t="s">
        <v>46</v>
      </c>
      <c r="B23" s="54"/>
      <c r="C23" s="59"/>
      <c r="D23" s="50">
        <f t="shared" si="2"/>
        <v>0</v>
      </c>
      <c r="E23" s="50"/>
      <c r="F23" s="50"/>
      <c r="G23" s="50"/>
      <c r="H23" s="50"/>
      <c r="I23" s="50"/>
      <c r="J23" s="50"/>
    </row>
    <row r="24" spans="1:10" ht="32.25" thickBot="1" x14ac:dyDescent="0.3">
      <c r="A24" s="12" t="s">
        <v>4</v>
      </c>
      <c r="B24" s="11"/>
      <c r="C24" s="23" t="s">
        <v>70</v>
      </c>
      <c r="D24" s="19">
        <f t="shared" si="2"/>
        <v>3431198.05</v>
      </c>
      <c r="E24" s="18">
        <v>3431198.05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</row>
    <row r="25" spans="1:10" ht="41.25" customHeight="1" thickBot="1" x14ac:dyDescent="0.3">
      <c r="A25" s="10" t="s">
        <v>24</v>
      </c>
      <c r="B25" s="9">
        <v>220</v>
      </c>
      <c r="C25" s="25" t="s">
        <v>71</v>
      </c>
      <c r="D25" s="20">
        <f t="shared" si="2"/>
        <v>944440.67</v>
      </c>
      <c r="E25" s="18">
        <v>944440.67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</row>
    <row r="26" spans="1:10" ht="41.25" customHeight="1" thickBot="1" x14ac:dyDescent="0.3">
      <c r="A26" s="10" t="s">
        <v>67</v>
      </c>
      <c r="B26" s="9">
        <v>220</v>
      </c>
      <c r="C26" s="22" t="s">
        <v>72</v>
      </c>
      <c r="D26" s="47">
        <f t="shared" si="2"/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</row>
    <row r="27" spans="1:10" ht="16.5" thickBot="1" x14ac:dyDescent="0.3">
      <c r="A27" s="10" t="s">
        <v>3</v>
      </c>
      <c r="B27" s="11"/>
      <c r="C27" s="22"/>
      <c r="D27" s="19" t="s">
        <v>9</v>
      </c>
      <c r="E27" s="18"/>
      <c r="F27" s="18"/>
      <c r="G27" s="18"/>
      <c r="H27" s="18"/>
      <c r="I27" s="18"/>
      <c r="J27" s="18"/>
    </row>
    <row r="28" spans="1:10" ht="42" customHeight="1" thickBot="1" x14ac:dyDescent="0.3">
      <c r="A28" s="10" t="s">
        <v>25</v>
      </c>
      <c r="B28" s="9">
        <v>230</v>
      </c>
      <c r="C28" s="22"/>
      <c r="D28" s="20">
        <f t="shared" si="2"/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</row>
    <row r="29" spans="1:10" ht="16.5" thickBot="1" x14ac:dyDescent="0.3">
      <c r="A29" s="10" t="s">
        <v>3</v>
      </c>
      <c r="B29" s="11"/>
      <c r="C29" s="22"/>
      <c r="D29" s="18"/>
      <c r="E29" s="18"/>
      <c r="F29" s="18"/>
      <c r="G29" s="18"/>
      <c r="H29" s="18"/>
      <c r="I29" s="18"/>
      <c r="J29" s="18"/>
    </row>
    <row r="30" spans="1:10" ht="33" customHeight="1" thickBot="1" x14ac:dyDescent="0.3">
      <c r="A30" s="16" t="s">
        <v>44</v>
      </c>
      <c r="B30" s="17">
        <v>240</v>
      </c>
      <c r="C30" s="23"/>
      <c r="D30" s="19">
        <f>E30+F30+G30+H30+I30+J30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</row>
    <row r="31" spans="1:10" ht="28.5" customHeight="1" thickBot="1" x14ac:dyDescent="0.3">
      <c r="A31" s="53" t="s">
        <v>26</v>
      </c>
      <c r="B31" s="9">
        <v>250</v>
      </c>
      <c r="C31" s="22" t="s">
        <v>73</v>
      </c>
      <c r="D31" s="19">
        <f t="shared" ref="D31:D33" si="3">E31+F31+G31+H31+I31+J31</f>
        <v>115755.28</v>
      </c>
      <c r="E31" s="18">
        <v>115755.28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</row>
    <row r="32" spans="1:10" ht="36.75" customHeight="1" thickBot="1" x14ac:dyDescent="0.3">
      <c r="A32" s="54"/>
      <c r="B32" s="9">
        <v>250</v>
      </c>
      <c r="C32" s="22" t="s">
        <v>77</v>
      </c>
      <c r="D32" s="19">
        <f t="shared" si="3"/>
        <v>2887.45</v>
      </c>
      <c r="E32" s="18">
        <v>2887.45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</row>
    <row r="33" spans="1:10" ht="43.5" customHeight="1" thickBot="1" x14ac:dyDescent="0.3">
      <c r="A33" s="10" t="s">
        <v>27</v>
      </c>
      <c r="B33" s="9">
        <v>260</v>
      </c>
      <c r="C33" s="35" t="s">
        <v>16</v>
      </c>
      <c r="D33" s="19">
        <f t="shared" si="3"/>
        <v>20105314.940000001</v>
      </c>
      <c r="E33" s="18">
        <v>9465015.2100000009</v>
      </c>
      <c r="F33" s="18">
        <v>245000</v>
      </c>
      <c r="G33" s="18">
        <v>0</v>
      </c>
      <c r="H33" s="18">
        <v>0</v>
      </c>
      <c r="I33" s="18">
        <v>10395299.73</v>
      </c>
      <c r="J33" s="18">
        <v>0</v>
      </c>
    </row>
    <row r="34" spans="1:10" ht="32.25" thickBot="1" x14ac:dyDescent="0.3">
      <c r="A34" s="31" t="s">
        <v>28</v>
      </c>
      <c r="B34" s="32">
        <v>300</v>
      </c>
      <c r="C34" s="33" t="s">
        <v>16</v>
      </c>
      <c r="D34" s="34"/>
      <c r="E34" s="34"/>
      <c r="F34" s="34"/>
      <c r="G34" s="34"/>
      <c r="H34" s="34"/>
      <c r="I34" s="34"/>
      <c r="J34" s="34"/>
    </row>
    <row r="35" spans="1:10" ht="32.25" thickBot="1" x14ac:dyDescent="0.3">
      <c r="A35" s="10" t="s">
        <v>29</v>
      </c>
      <c r="B35" s="9">
        <v>310</v>
      </c>
      <c r="C35" s="22"/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</row>
    <row r="36" spans="1:10" ht="25.5" customHeight="1" thickBot="1" x14ac:dyDescent="0.3">
      <c r="A36" s="10" t="s">
        <v>30</v>
      </c>
      <c r="B36" s="9">
        <v>320</v>
      </c>
      <c r="C36" s="22"/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</row>
    <row r="37" spans="1:10" ht="51.75" customHeight="1" thickBot="1" x14ac:dyDescent="0.3">
      <c r="A37" s="31" t="s">
        <v>31</v>
      </c>
      <c r="B37" s="32">
        <v>400</v>
      </c>
      <c r="C37" s="36"/>
      <c r="D37" s="34"/>
      <c r="E37" s="34"/>
      <c r="F37" s="34"/>
      <c r="G37" s="34"/>
      <c r="H37" s="34"/>
      <c r="I37" s="34"/>
      <c r="J37" s="34"/>
    </row>
    <row r="38" spans="1:10" ht="51.75" customHeight="1" thickBot="1" x14ac:dyDescent="0.3">
      <c r="A38" s="10" t="s">
        <v>32</v>
      </c>
      <c r="B38" s="9">
        <v>410</v>
      </c>
      <c r="C38" s="22"/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</row>
    <row r="39" spans="1:10" ht="16.5" thickBot="1" x14ac:dyDescent="0.3">
      <c r="A39" s="10" t="s">
        <v>33</v>
      </c>
      <c r="B39" s="9">
        <v>420</v>
      </c>
      <c r="C39" s="22"/>
      <c r="D39" s="18"/>
      <c r="E39" s="18"/>
      <c r="F39" s="18"/>
      <c r="G39" s="18"/>
      <c r="H39" s="18"/>
      <c r="I39" s="18"/>
      <c r="J39" s="18" t="s">
        <v>9</v>
      </c>
    </row>
    <row r="40" spans="1:10" ht="32.25" thickBot="1" x14ac:dyDescent="0.3">
      <c r="A40" s="10" t="s">
        <v>34</v>
      </c>
      <c r="B40" s="9">
        <v>500</v>
      </c>
      <c r="C40" s="24" t="s">
        <v>16</v>
      </c>
      <c r="D40" s="18">
        <f>E40+F40+G40+H40+I40</f>
        <v>5035299.7300000004</v>
      </c>
      <c r="E40" s="18">
        <v>0</v>
      </c>
      <c r="F40" s="18">
        <v>0</v>
      </c>
      <c r="G40" s="18">
        <v>0</v>
      </c>
      <c r="H40" s="18">
        <v>0</v>
      </c>
      <c r="I40" s="18">
        <v>5035299.7300000004</v>
      </c>
      <c r="J40" s="18">
        <v>0</v>
      </c>
    </row>
    <row r="41" spans="1:10" ht="33.75" customHeight="1" thickBot="1" x14ac:dyDescent="0.3">
      <c r="A41" s="10" t="s">
        <v>35</v>
      </c>
      <c r="B41" s="9">
        <v>600</v>
      </c>
      <c r="C41" s="24" t="s">
        <v>16</v>
      </c>
      <c r="D41" s="18"/>
      <c r="E41" s="18"/>
      <c r="F41" s="18"/>
      <c r="G41" s="18"/>
      <c r="H41" s="18"/>
      <c r="I41" s="18"/>
      <c r="J41" s="18"/>
    </row>
    <row r="42" spans="1:10" ht="15.75" x14ac:dyDescent="0.25">
      <c r="A42" s="2"/>
    </row>
    <row r="44" spans="1:10" ht="15.75" x14ac:dyDescent="0.25">
      <c r="C44" s="48" t="s">
        <v>6</v>
      </c>
      <c r="D44" s="48"/>
      <c r="E44" s="48"/>
      <c r="F44" s="48"/>
      <c r="G44" s="48" t="s">
        <v>7</v>
      </c>
    </row>
    <row r="45" spans="1:10" ht="15.75" x14ac:dyDescent="0.25">
      <c r="C45" s="48"/>
      <c r="D45" s="48"/>
      <c r="E45" s="48"/>
      <c r="F45" s="48"/>
      <c r="G45" s="48"/>
    </row>
    <row r="46" spans="1:10" ht="15.75" x14ac:dyDescent="0.25">
      <c r="C46" s="48" t="s">
        <v>66</v>
      </c>
      <c r="D46" s="48"/>
      <c r="E46" s="48"/>
      <c r="F46" s="48"/>
      <c r="G46" s="48" t="s">
        <v>8</v>
      </c>
    </row>
  </sheetData>
  <mergeCells count="23">
    <mergeCell ref="H1:J1"/>
    <mergeCell ref="H6:H7"/>
    <mergeCell ref="H22:H23"/>
    <mergeCell ref="I22:I23"/>
    <mergeCell ref="J22:J23"/>
    <mergeCell ref="E5:J5"/>
    <mergeCell ref="G6:G7"/>
    <mergeCell ref="G22:G23"/>
    <mergeCell ref="I6:J6"/>
    <mergeCell ref="A31:A32"/>
    <mergeCell ref="A12:A13"/>
    <mergeCell ref="C4:C7"/>
    <mergeCell ref="E6:E7"/>
    <mergeCell ref="F6:F7"/>
    <mergeCell ref="B22:B23"/>
    <mergeCell ref="C22:C23"/>
    <mergeCell ref="D22:D23"/>
    <mergeCell ref="E22:E23"/>
    <mergeCell ref="F22:F23"/>
    <mergeCell ref="A4:A7"/>
    <mergeCell ref="B4:B7"/>
    <mergeCell ref="D4:J4"/>
    <mergeCell ref="D5:D7"/>
  </mergeCells>
  <pageMargins left="0.31496062992125984" right="0.11811023622047245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view="pageBreakPreview" zoomScale="60" zoomScaleNormal="100" workbookViewId="0">
      <selection activeCell="G12" sqref="G12"/>
    </sheetView>
  </sheetViews>
  <sheetFormatPr defaultRowHeight="15" x14ac:dyDescent="0.25"/>
  <cols>
    <col min="1" max="1" width="51.140625" customWidth="1"/>
    <col min="4" max="4" width="18.7109375" customWidth="1"/>
    <col min="5" max="6" width="17.85546875" customWidth="1"/>
    <col min="7" max="7" width="19.7109375" customWidth="1"/>
    <col min="8" max="8" width="17.5703125" customWidth="1"/>
    <col min="9" max="9" width="18.28515625" customWidth="1"/>
  </cols>
  <sheetData>
    <row r="1" spans="1:12" ht="15.75" x14ac:dyDescent="0.25">
      <c r="A1" s="1" t="s">
        <v>78</v>
      </c>
      <c r="J1" s="2" t="s">
        <v>50</v>
      </c>
    </row>
    <row r="2" spans="1:12" ht="16.5" thickBot="1" x14ac:dyDescent="0.3">
      <c r="A2" s="2"/>
    </row>
    <row r="3" spans="1:12" ht="31.5" customHeight="1" thickBot="1" x14ac:dyDescent="0.3">
      <c r="A3" s="53" t="s">
        <v>1</v>
      </c>
      <c r="B3" s="53" t="s">
        <v>12</v>
      </c>
      <c r="C3" s="4" t="s">
        <v>51</v>
      </c>
      <c r="D3" s="60" t="s">
        <v>54</v>
      </c>
      <c r="E3" s="61"/>
      <c r="F3" s="61"/>
      <c r="G3" s="61"/>
      <c r="H3" s="61"/>
      <c r="I3" s="61"/>
      <c r="J3" s="61"/>
      <c r="K3" s="61"/>
      <c r="L3" s="62"/>
    </row>
    <row r="4" spans="1:12" ht="16.5" thickBot="1" x14ac:dyDescent="0.3">
      <c r="A4" s="55"/>
      <c r="B4" s="55"/>
      <c r="C4" s="5" t="s">
        <v>52</v>
      </c>
      <c r="D4" s="67" t="s">
        <v>55</v>
      </c>
      <c r="E4" s="68"/>
      <c r="F4" s="69"/>
      <c r="G4" s="60" t="s">
        <v>2</v>
      </c>
      <c r="H4" s="61"/>
      <c r="I4" s="61"/>
      <c r="J4" s="61"/>
      <c r="K4" s="61"/>
      <c r="L4" s="62"/>
    </row>
    <row r="5" spans="1:12" ht="90" customHeight="1" x14ac:dyDescent="0.25">
      <c r="A5" s="55"/>
      <c r="B5" s="55"/>
      <c r="C5" s="5" t="s">
        <v>53</v>
      </c>
      <c r="D5" s="64"/>
      <c r="E5" s="65"/>
      <c r="F5" s="66"/>
      <c r="G5" s="70" t="s">
        <v>56</v>
      </c>
      <c r="H5" s="71"/>
      <c r="I5" s="72"/>
      <c r="J5" s="70" t="s">
        <v>57</v>
      </c>
      <c r="K5" s="71"/>
      <c r="L5" s="72"/>
    </row>
    <row r="6" spans="1:12" ht="61.5" customHeight="1" thickBot="1" x14ac:dyDescent="0.3">
      <c r="A6" s="55"/>
      <c r="B6" s="55"/>
      <c r="C6" s="6"/>
      <c r="D6" s="64"/>
      <c r="E6" s="65"/>
      <c r="F6" s="66"/>
      <c r="G6" s="64" t="s">
        <v>62</v>
      </c>
      <c r="H6" s="65"/>
      <c r="I6" s="66"/>
      <c r="J6" s="64" t="s">
        <v>61</v>
      </c>
      <c r="K6" s="65"/>
      <c r="L6" s="66"/>
    </row>
    <row r="7" spans="1:12" ht="71.25" customHeight="1" x14ac:dyDescent="0.25">
      <c r="A7" s="55"/>
      <c r="B7" s="55"/>
      <c r="C7" s="6"/>
      <c r="D7" s="37" t="s">
        <v>74</v>
      </c>
      <c r="E7" s="38" t="s">
        <v>75</v>
      </c>
      <c r="F7" s="38" t="s">
        <v>76</v>
      </c>
      <c r="G7" s="37" t="s">
        <v>74</v>
      </c>
      <c r="H7" s="38" t="s">
        <v>75</v>
      </c>
      <c r="I7" s="38" t="s">
        <v>76</v>
      </c>
      <c r="J7" s="37" t="s">
        <v>63</v>
      </c>
      <c r="K7" s="38" t="s">
        <v>64</v>
      </c>
      <c r="L7" s="38" t="s">
        <v>65</v>
      </c>
    </row>
    <row r="8" spans="1:12" ht="16.5" thickBot="1" x14ac:dyDescent="0.3">
      <c r="A8" s="15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39">
        <v>12</v>
      </c>
    </row>
    <row r="9" spans="1:12" ht="32.25" thickBot="1" x14ac:dyDescent="0.3">
      <c r="A9" s="14" t="s">
        <v>59</v>
      </c>
      <c r="B9" s="3">
        <v>1</v>
      </c>
      <c r="C9" s="3" t="s">
        <v>16</v>
      </c>
      <c r="D9" s="46">
        <f>D11+D12</f>
        <v>20105314.940000001</v>
      </c>
      <c r="E9" s="46">
        <f>E11+E12</f>
        <v>0</v>
      </c>
      <c r="F9" s="46">
        <f>F11+F12</f>
        <v>0</v>
      </c>
      <c r="G9" s="46">
        <f>G11+G12</f>
        <v>20105314.940000001</v>
      </c>
      <c r="H9" s="46">
        <f>H11+H12</f>
        <v>0</v>
      </c>
      <c r="I9" s="46">
        <f t="shared" ref="I9:L9" si="0">I11+I12</f>
        <v>0</v>
      </c>
      <c r="J9" s="46">
        <f t="shared" si="0"/>
        <v>0</v>
      </c>
      <c r="K9" s="46">
        <f t="shared" si="0"/>
        <v>0</v>
      </c>
      <c r="L9" s="46">
        <f t="shared" si="0"/>
        <v>0</v>
      </c>
    </row>
    <row r="10" spans="1:12" ht="16.5" thickBot="1" x14ac:dyDescent="0.3">
      <c r="A10" s="44" t="s">
        <v>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5"/>
    </row>
    <row r="11" spans="1:12" ht="32.25" thickBot="1" x14ac:dyDescent="0.3">
      <c r="A11" s="16" t="s">
        <v>60</v>
      </c>
      <c r="B11" s="17">
        <v>1001</v>
      </c>
      <c r="C11" s="17" t="s">
        <v>16</v>
      </c>
      <c r="D11" s="41">
        <f>G11</f>
        <v>0</v>
      </c>
      <c r="E11" s="41">
        <v>0</v>
      </c>
      <c r="F11" s="41">
        <v>0</v>
      </c>
      <c r="G11" s="43">
        <v>0</v>
      </c>
      <c r="H11" s="43">
        <f>-I16</f>
        <v>0</v>
      </c>
      <c r="I11" s="41">
        <v>0</v>
      </c>
      <c r="J11" s="41">
        <v>0</v>
      </c>
      <c r="K11" s="41">
        <v>0</v>
      </c>
      <c r="L11" s="41">
        <v>0</v>
      </c>
    </row>
    <row r="12" spans="1:12" ht="32.25" thickBot="1" x14ac:dyDescent="0.3">
      <c r="A12" s="10" t="s">
        <v>58</v>
      </c>
      <c r="B12" s="9">
        <v>2001</v>
      </c>
      <c r="C12" s="11">
        <v>2018</v>
      </c>
      <c r="D12" s="40">
        <f>G12</f>
        <v>20105314.940000001</v>
      </c>
      <c r="E12" s="40">
        <v>0</v>
      </c>
      <c r="F12" s="40">
        <v>0</v>
      </c>
      <c r="G12" s="40">
        <v>20105314.940000001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</row>
    <row r="13" spans="1:12" ht="16.5" thickBot="1" x14ac:dyDescent="0.3">
      <c r="A13" s="12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5" spans="1:12" x14ac:dyDescent="0.25">
      <c r="D15" t="s">
        <v>68</v>
      </c>
      <c r="G15" t="s">
        <v>7</v>
      </c>
    </row>
    <row r="17" spans="4:11" x14ac:dyDescent="0.25">
      <c r="D17" t="s">
        <v>5</v>
      </c>
      <c r="G17" t="s">
        <v>8</v>
      </c>
      <c r="K17" t="s">
        <v>10</v>
      </c>
    </row>
  </sheetData>
  <mergeCells count="9">
    <mergeCell ref="J6:L6"/>
    <mergeCell ref="A3:A7"/>
    <mergeCell ref="B3:B7"/>
    <mergeCell ref="D3:L3"/>
    <mergeCell ref="D4:F6"/>
    <mergeCell ref="G4:L4"/>
    <mergeCell ref="G5:I5"/>
    <mergeCell ref="G6:I6"/>
    <mergeCell ref="J5:L5"/>
  </mergeCells>
  <hyperlinks>
    <hyperlink ref="G5" r:id="rId1" display="garantf1://70253464.15/"/>
    <hyperlink ref="J5" r:id="rId2" display="garantf1://12088083.0/"/>
  </hyperlinks>
  <pageMargins left="0.7" right="0.7" top="0.75" bottom="0.75" header="0.3" footer="0.3"/>
  <pageSetup paperSize="9" scale="6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28</vt:i4>
      </vt:variant>
    </vt:vector>
  </HeadingPairs>
  <TitlesOfParts>
    <vt:vector size="30" baseType="lpstr">
      <vt:lpstr>изменённый ПФХД</vt:lpstr>
      <vt:lpstr>закупка товаров, работ, услуг</vt:lpstr>
      <vt:lpstr>'изменённый ПФХД'!sub_100821</vt:lpstr>
      <vt:lpstr>'изменённый ПФХД'!sub_100822</vt:lpstr>
      <vt:lpstr>'изменённый ПФХД'!sub_100823</vt:lpstr>
      <vt:lpstr>'изменённый ПФХД'!sub_100824</vt:lpstr>
      <vt:lpstr>'изменённый ПФХД'!sub_100825</vt:lpstr>
      <vt:lpstr>'изменённый ПФХД'!sub_100826</vt:lpstr>
      <vt:lpstr>'изменённый ПФХД'!sub_100827</vt:lpstr>
      <vt:lpstr>'изменённый ПФХД'!sub_100828</vt:lpstr>
      <vt:lpstr>'изменённый ПФХД'!sub_100829</vt:lpstr>
      <vt:lpstr>'закупка товаров, работ, услуг'!sub_100831</vt:lpstr>
      <vt:lpstr>'закупка товаров, работ, услуг'!sub_100833</vt:lpstr>
      <vt:lpstr>'закупка товаров, работ, услуг'!sub_100834</vt:lpstr>
      <vt:lpstr>'изменённый ПФХД'!sub_108210</vt:lpstr>
      <vt:lpstr>'изменённый ПФХД'!sub_108211</vt:lpstr>
      <vt:lpstr>'изменённый ПФХД'!sub_108212</vt:lpstr>
      <vt:lpstr>'изменённый ПФХД'!sub_108213</vt:lpstr>
      <vt:lpstr>'изменённый ПФХД'!sub_108214</vt:lpstr>
      <vt:lpstr>'изменённый ПФХД'!sub_108215</vt:lpstr>
      <vt:lpstr>'изменённый ПФХД'!sub_108216</vt:lpstr>
      <vt:lpstr>'изменённый ПФХД'!sub_108217</vt:lpstr>
      <vt:lpstr>'изменённый ПФХД'!sub_108218</vt:lpstr>
      <vt:lpstr>'изменённый ПФХД'!sub_108219</vt:lpstr>
      <vt:lpstr>'изменённый ПФХД'!sub_108220</vt:lpstr>
      <vt:lpstr>'изменённый ПФХД'!sub_108221</vt:lpstr>
      <vt:lpstr>'изменённый ПФХД'!sub_108222</vt:lpstr>
      <vt:lpstr>'изменённый ПФХД'!sub_108223</vt:lpstr>
      <vt:lpstr>'изменённый ПФХД'!sub_108224</vt:lpstr>
      <vt:lpstr>'закупка товаров, работ, услуг'!Область_печати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2018-11-20T01:13:31Z</dcterms:modified>
</cp:coreProperties>
</file>