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Сессии наслежного совета\40 сессия 4 созыва\40-4 Внесение изменений в бюджет\"/>
    </mc:Choice>
  </mc:AlternateContent>
  <bookViews>
    <workbookView xWindow="0" yWindow="0" windowWidth="22620" windowHeight="12075"/>
  </bookViews>
  <sheets>
    <sheet name="Table1 (2)" sheetId="2" r:id="rId1"/>
  </sheets>
  <definedNames>
    <definedName name="_xlnm.Print_Titles" localSheetId="0">'Table1 (2)'!$1:$4</definedName>
  </definedNames>
  <calcPr calcId="162913"/>
</workbook>
</file>

<file path=xl/calcChain.xml><?xml version="1.0" encoding="utf-8"?>
<calcChain xmlns="http://schemas.openxmlformats.org/spreadsheetml/2006/main">
  <c r="C53" i="2" l="1"/>
  <c r="C51" i="2"/>
  <c r="C49" i="2"/>
  <c r="C45" i="2"/>
  <c r="C44" i="2" s="1"/>
  <c r="C41" i="2"/>
  <c r="C39" i="2"/>
  <c r="C36" i="2"/>
  <c r="C35" i="2" s="1"/>
  <c r="C34" i="2" s="1"/>
  <c r="C32" i="2"/>
  <c r="C30" i="2"/>
  <c r="C29" i="2"/>
  <c r="C27" i="2"/>
  <c r="C26" i="2" s="1"/>
  <c r="C25" i="2" s="1"/>
  <c r="C23" i="2"/>
  <c r="C22" i="2"/>
  <c r="C18" i="2"/>
  <c r="C16" i="2"/>
  <c r="C10" i="2"/>
  <c r="C8" i="2"/>
  <c r="C7" i="2" s="1"/>
  <c r="C6" i="2" s="1"/>
  <c r="I49" i="2"/>
  <c r="D45" i="2"/>
  <c r="D44" i="2" s="1"/>
  <c r="I26" i="2"/>
  <c r="I22" i="2"/>
  <c r="I10" i="2"/>
  <c r="I35" i="2"/>
  <c r="I34" i="2" s="1"/>
  <c r="C5" i="2" l="1"/>
  <c r="I33" i="2"/>
  <c r="I32" i="2" s="1"/>
  <c r="I6" i="2"/>
  <c r="I31" i="2" l="1"/>
  <c r="I30" i="2" s="1"/>
  <c r="I29" i="2" s="1"/>
  <c r="I25" i="2" s="1"/>
  <c r="I5" i="2" s="1"/>
  <c r="I48" i="2"/>
  <c r="I47" i="2"/>
  <c r="D32" i="2"/>
  <c r="I46" i="2"/>
  <c r="I45" i="2" l="1"/>
  <c r="I44" i="2" s="1"/>
  <c r="I53" i="2" s="1"/>
  <c r="I51" i="2"/>
  <c r="I41" i="2"/>
  <c r="I39" i="2"/>
  <c r="I36" i="2"/>
  <c r="I27" i="2"/>
  <c r="I23" i="2"/>
  <c r="I19" i="2"/>
  <c r="I18" i="2"/>
  <c r="I16" i="2"/>
  <c r="I8" i="2"/>
  <c r="I7" i="2"/>
  <c r="D49" i="2" l="1"/>
  <c r="D30" i="2" l="1"/>
  <c r="D29" i="2" s="1"/>
  <c r="D9" i="2" l="1"/>
  <c r="D38" i="2"/>
  <c r="D42" i="2"/>
  <c r="D43" i="2"/>
  <c r="D39" i="2" l="1"/>
  <c r="D41" i="2"/>
  <c r="E45" i="2"/>
  <c r="E44" i="2" s="1"/>
  <c r="E35" i="2" s="1"/>
  <c r="F45" i="2"/>
  <c r="F44" i="2" s="1"/>
  <c r="F35" i="2" s="1"/>
  <c r="G45" i="2"/>
  <c r="G44" i="2" s="1"/>
  <c r="G35" i="2" s="1"/>
  <c r="H45" i="2"/>
  <c r="H44" i="2" s="1"/>
  <c r="H35" i="2" s="1"/>
  <c r="E53" i="2"/>
  <c r="F53" i="2"/>
  <c r="G53" i="2"/>
  <c r="H53" i="2"/>
  <c r="D21" i="2"/>
  <c r="D20" i="2"/>
  <c r="D8" i="2" l="1"/>
  <c r="D23" i="2"/>
  <c r="D17" i="2"/>
  <c r="D7" i="2" l="1"/>
  <c r="D28" i="2"/>
  <c r="D27" i="2"/>
  <c r="D14" i="2" l="1"/>
  <c r="D13" i="2"/>
  <c r="D12" i="2"/>
  <c r="D11" i="2"/>
  <c r="D10" i="2"/>
  <c r="D24" i="2"/>
  <c r="D22" i="2"/>
  <c r="D19" i="2"/>
  <c r="D18" i="2"/>
  <c r="D16" i="2"/>
  <c r="D26" i="2" l="1"/>
  <c r="D25" i="2"/>
  <c r="D15" i="2"/>
  <c r="D37" i="2"/>
  <c r="D36" i="2"/>
  <c r="D35" i="2" s="1"/>
  <c r="D34" i="2" s="1"/>
  <c r="D53" i="2" l="1"/>
  <c r="D6" i="2"/>
  <c r="D5" i="2" l="1"/>
</calcChain>
</file>

<file path=xl/sharedStrings.xml><?xml version="1.0" encoding="utf-8"?>
<sst xmlns="http://schemas.openxmlformats.org/spreadsheetml/2006/main" count="111" uniqueCount="99">
  <si>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</si>
  <si>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</si>
  <si>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</si>
  <si>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</si>
  <si>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</si>
  <si>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</si>
  <si>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</si>
  <si>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</si>
  <si>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</si>
  <si>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</si>
  <si>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</si>
  <si>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осущестляются в соответствии со статьями 227, 227.1 и 228 Налогового кодекса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</si>
  <si>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</si>
  <si>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</si>
  <si>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</si>
  <si>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</si>
  <si>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</si>
  <si>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</si>
  <si>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182 1 06 06000 00 0000 110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</si>
  <si>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</si>
  <si>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</si>
  <si>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</si>
  <si>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</si>
  <si>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</si>
  <si>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</si>
  <si>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</si>
  <si>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</si>
  <si>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</si>
  <si>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</si>
  <si>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</si>
  <si>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</si>
  <si>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</si>
  <si>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</si>
  <si>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ВСЕГО ДОХОДОВ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</si>
  <si>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</si>
  <si>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</si>
  <si>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</si>
  <si>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</si>
  <si>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</si>
  <si>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100 1 03 02261 01 0000 110</t>
  </si>
  <si>
    <t>Уточнение за счет возврата остатков субсидий</t>
  </si>
  <si>
    <t>807 2 02 15001 10 0000 150</t>
  </si>
  <si>
    <t xml:space="preserve">      807 2 02 35118 10 0000 150</t>
  </si>
  <si>
    <t xml:space="preserve">      807 2 02 35930 10 0000 150</t>
  </si>
  <si>
    <t>100 1 03 02231 01 0000 110</t>
  </si>
  <si>
    <t>100 1 03 02241 01 0000 110</t>
  </si>
  <si>
    <t>100 1 03 02251 01 0000 110</t>
  </si>
  <si>
    <t>За счет собственных доходов</t>
  </si>
  <si>
    <t>За счет прочих доходов</t>
  </si>
  <si>
    <t>Доходы от возврата прочих остатков  субсидий</t>
  </si>
  <si>
    <t>Дотации бюджетам сельских поселений на поддержку мер по обеспечению сбалансированности бюджетов</t>
  </si>
  <si>
    <t>Земельный налог с организаций</t>
  </si>
  <si>
    <t>Земельный налог с физических лиц</t>
  </si>
  <si>
    <t>Межбюджетные трансферты, на разработку ПСД "Строительство гаражного бокса в с.Арылах</t>
  </si>
  <si>
    <t xml:space="preserve">      807 2 02 45160 10 0000 150</t>
  </si>
  <si>
    <t>Объем поступления доходов в  Бюджет муниципального образования "Чуонинский наслег" Мирнинского района Республики Саха (Якутия) на 2021 год</t>
  </si>
  <si>
    <t>807 2 02 15002 10 0000 150</t>
  </si>
  <si>
    <t>Субвенции бюджетам сельских поселений на государственную регистрацию актов гражданского состояния</t>
  </si>
  <si>
    <t>000 2 02 30000 00 0000 150</t>
  </si>
  <si>
    <t>Субвенции бюджетам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</si>
  <si>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</si>
  <si>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</si>
  <si>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000 2 02 45160 10 0000 150</t>
  </si>
  <si>
    <t>000 2 02 40000 00 0000 150</t>
  </si>
  <si>
    <t>000 2 02 20000 00 0000 150</t>
  </si>
  <si>
    <t>Субсидии бюджетам бюджетной системы Российской Федерации (межбюджетные субсидии)</t>
  </si>
  <si>
    <t>Реализация на территории РС(Я) проектов развития общественной инфраструктуры, основанных на местных инициативах (за счет средств ГБ)</t>
  </si>
  <si>
    <t>Возврат прочих остатков субсидий, субвенций и иных межбюджетных трансфертов,</t>
  </si>
  <si>
    <t>807 2 19 60010 10 0000 150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</si>
  <si>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</si>
  <si>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бюджетов сельских поселений от возврата бюджетными учреждениями остатков субсидий прошлых лет</t>
  </si>
  <si>
    <t>807 2 18 05010 10 0000 150</t>
  </si>
  <si>
    <t>000 2 19 00000 00 0000 000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</si>
  <si>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</si>
  <si>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</si>
  <si>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182 1 06 01030 10 0000 110</t>
  </si>
  <si>
    <t>182 1 06 06033 10 0000 110</t>
  </si>
  <si>
    <t>182 1 06 06043 10 0000 110</t>
  </si>
  <si>
    <t>807 1 08 04020 01 0000 110</t>
  </si>
  <si>
    <t>807 1 11 05035 10 0000 120</t>
  </si>
  <si>
    <t>807 2 02 29999 10 6265 150</t>
  </si>
  <si>
    <t>807 1 13 02995 10 0000 130</t>
  </si>
  <si>
    <t>Прочие доходы от компенсации затрат бюджетов сельских поселений</t>
  </si>
  <si>
    <t>Прочие доходы от компенсации затрат государства</t>
  </si>
  <si>
    <t>000 1 13 02990 00 0000 130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</si>
  <si>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</si>
  <si>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</si>
  <si>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</si>
  <si>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Уточнение (+/-)</t>
  </si>
  <si>
    <t>Иные межбюджетные трансферты</t>
  </si>
  <si>
    <t>807 1 17 15030 10 0000 150</t>
  </si>
  <si>
    <t>Инициативные платежи, зачисляемые в бюджеты сельских поселений</t>
  </si>
  <si>
    <t>ИНИЦИАТИВНЫЕ ПЛАТЕЖИ</t>
  </si>
  <si>
    <t>000 1 17 15000 00 0000 000</t>
  </si>
  <si>
    <t>807 2 02 45160 10 0000 150</t>
  </si>
  <si>
    <t>Иные межбюджетные трансферты на организацию занятости студентов в летний период</t>
  </si>
  <si>
    <t xml:space="preserve"> Уточненый бюджет по решениию XXXX сессии IV созыва   №40-4 от "20" августа 2021г </t>
  </si>
  <si>
    <t xml:space="preserve"> Уточненый бюджет по решениию XXXVIII сессии IV созыва   №38-1 от "29" июня 2021г </t>
  </si>
  <si>
    <t>Приложение №1
к решению XXXX сессии IV созыва
№40-4 от   "20"  августа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</si>
</sst>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9" x14ac:knownFonts="1">
    <font>
      <sz val="10"/>
      <color rgb="FF000000"/>
      <name val="Times New Roman"/>
      <family val="2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2"/>
    </font>
    <font>
      <b/>
      <sz val="10"/>
      <name val="Times New Roman"/>
      <family val="2"/>
    </font>
    <font>
      <sz val="8"/>
      <color rgb="FF000000"/>
      <name val="Arial Cyr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top" wrapText="1"/>
    </xf>
    <xf numFmtId="0" fontId="2" fillId="0" borderId="0"/>
    <xf numFmtId="0" fontId="1" fillId="0" borderId="0"/>
    <xf numFmtId="0" fontId="5" fillId="0" borderId="6">
      <alignment horizontal="left" wrapText="1" indent="2"/>
    </xf>
  </cellStyleXfs>
  <cellXfs count="59">
    <xf numFmtId="0" fontId="0" fillId="0" borderId="0" xfId="0" applyFont="1" applyFill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" fontId="3" fillId="2" borderId="5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vertical="top" wrapText="1"/>
    </xf>
    <xf numFmtId="4" fontId="3" fillId="2" borderId="5" xfId="0" applyNumberFormat="1" applyFont="1" applyFill="1" applyBorder="1" applyAlignment="1">
      <alignment vertical="top" wrapText="1"/>
    </xf>
    <xf numFmtId="0" fontId="3" fillId="2" borderId="2" xfId="2" quotePrefix="1" applyNumberFormat="1" applyFont="1" applyFill="1" applyBorder="1" applyAlignment="1">
      <alignment horizontal="left" wrapText="1"/>
    </xf>
    <xf numFmtId="2" fontId="0" fillId="2" borderId="2" xfId="0" applyNumberFormat="1" applyFont="1" applyFill="1" applyBorder="1" applyAlignment="1">
      <alignment horizontal="right" vertical="top" wrapText="1"/>
    </xf>
    <xf numFmtId="2" fontId="0" fillId="2" borderId="2" xfId="0" applyNumberFormat="1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horizontal="right"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4" fontId="6" fillId="2" borderId="2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right" vertical="top" wrapText="1"/>
    </xf>
    <xf numFmtId="4" fontId="4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top" wrapText="1"/>
    </xf>
    <xf numFmtId="4" fontId="4" fillId="2" borderId="7" xfId="0" applyNumberFormat="1" applyFont="1" applyFill="1" applyBorder="1" applyAlignment="1">
      <alignment horizontal="right" vertical="top" wrapText="1"/>
    </xf>
    <xf numFmtId="4" fontId="4" fillId="2" borderId="2" xfId="0" applyNumberFormat="1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2" borderId="3" xfId="0" applyFont="1" applyFill="1" applyBorder="1" applyAlignment="1">
      <alignment vertical="top" wrapText="1"/>
    </xf>
    <xf numFmtId="2" fontId="7" fillId="2" borderId="2" xfId="0" applyNumberFormat="1" applyFont="1" applyFill="1" applyBorder="1" applyAlignment="1">
      <alignment horizontal="right" vertical="top" wrapText="1"/>
    </xf>
    <xf numFmtId="2" fontId="7" fillId="2" borderId="2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4" fontId="8" fillId="2" borderId="2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right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 vertical="top" wrapText="1"/>
    </xf>
  </cellXfs>
  <cellStyles count="4">
    <cellStyle name="xl30" xfId="3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zoomScaleNormal="100" workbookViewId="0">
      <pane ySplit="3" topLeftCell="A4" activePane="bottomLeft" state="frozen"/>
      <selection pane="bottomLeft" activeCell="I4" sqref="I4"/>
    </sheetView>
  </sheetViews>
  <sheetFormatPr defaultRowHeight="12.75" x14ac:dyDescent="0.2"/>
  <cols>
    <col min="1" max="1" width="32.83203125" style="6" customWidth="1"/>
    <col min="2" max="2" width="55.6640625" style="6" customWidth="1"/>
    <col min="3" max="3" width="19.83203125" style="7" customWidth="1"/>
    <col min="4" max="4" width="16.6640625" style="7" customWidth="1"/>
    <col min="5" max="5" width="15.5" style="7" hidden="1" customWidth="1"/>
    <col min="6" max="6" width="14.83203125" style="7" hidden="1" customWidth="1"/>
    <col min="7" max="7" width="14.5" style="7" hidden="1" customWidth="1"/>
    <col min="8" max="8" width="15.83203125" style="7" hidden="1" customWidth="1"/>
    <col min="9" max="9" width="18.6640625" style="7" customWidth="1"/>
    <col min="10" max="10" width="16.6640625" style="6" customWidth="1"/>
    <col min="11" max="16384" width="9.33203125" style="6"/>
  </cols>
  <sheetData>
    <row r="1" spans="1:9" ht="54.75" customHeight="1" x14ac:dyDescent="0.2">
      <c r="A1" s="58" t="s">
        <v>98</v>
      </c>
      <c r="B1" s="58"/>
      <c r="C1" s="58"/>
      <c r="D1" s="58"/>
      <c r="E1" s="58"/>
      <c r="F1" s="58"/>
      <c r="G1" s="58"/>
      <c r="H1" s="58"/>
      <c r="I1" s="58"/>
    </row>
    <row r="2" spans="1:9" ht="27" customHeight="1" x14ac:dyDescent="0.2">
      <c r="A2" s="56" t="s">
        <v>55</v>
      </c>
      <c r="B2" s="56"/>
      <c r="C2" s="56"/>
    </row>
    <row r="3" spans="1:9" ht="20.25" customHeight="1" x14ac:dyDescent="0.2">
      <c r="A3" s="8" t="s">
        <v>0</v>
      </c>
      <c r="B3" s="8" t="s">
        <v>0</v>
      </c>
      <c r="I3" s="9" t="s">
        <v>1</v>
      </c>
    </row>
    <row r="4" spans="1:9" ht="103.5" customHeight="1" x14ac:dyDescent="0.2">
      <c r="A4" s="10" t="s">
        <v>2</v>
      </c>
      <c r="B4" s="10" t="s">
        <v>3</v>
      </c>
      <c r="C4" s="4" t="s">
        <v>97</v>
      </c>
      <c r="D4" s="5" t="s">
        <v>88</v>
      </c>
      <c r="E4" s="5" t="s">
        <v>40</v>
      </c>
      <c r="F4" s="5" t="s">
        <v>49</v>
      </c>
      <c r="G4" s="5" t="s">
        <v>47</v>
      </c>
      <c r="H4" s="5" t="s">
        <v>48</v>
      </c>
      <c r="I4" s="4" t="s">
        <v>96</v>
      </c>
    </row>
    <row r="5" spans="1:9" ht="14.45" customHeight="1" x14ac:dyDescent="0.2">
      <c r="A5" s="11" t="s">
        <v>0</v>
      </c>
      <c r="B5" s="12" t="s">
        <v>4</v>
      </c>
      <c r="C5" s="4">
        <f>C6+C25</f>
        <v>7428787.5499999998</v>
      </c>
      <c r="D5" s="4">
        <f>I5-C5</f>
        <v>90000</v>
      </c>
      <c r="E5" s="4"/>
      <c r="F5" s="4"/>
      <c r="G5" s="4"/>
      <c r="H5" s="4"/>
      <c r="I5" s="4">
        <f>I6+I25</f>
        <v>7518787.5499999998</v>
      </c>
    </row>
    <row r="6" spans="1:9" ht="14.45" customHeight="1" x14ac:dyDescent="0.2">
      <c r="A6" s="12" t="s">
        <v>0</v>
      </c>
      <c r="B6" s="12" t="s">
        <v>5</v>
      </c>
      <c r="C6" s="4">
        <f>C7+C15+C22+C10</f>
        <v>6819410</v>
      </c>
      <c r="D6" s="4">
        <f t="shared" ref="D6:D43" si="0">I6-C6</f>
        <v>0</v>
      </c>
      <c r="E6" s="13"/>
      <c r="F6" s="13"/>
      <c r="G6" s="13"/>
      <c r="H6" s="13"/>
      <c r="I6" s="4">
        <f>I7+I15+I22+I10</f>
        <v>6819410</v>
      </c>
    </row>
    <row r="7" spans="1:9" ht="14.45" customHeight="1" x14ac:dyDescent="0.2">
      <c r="A7" s="11" t="s">
        <v>6</v>
      </c>
      <c r="B7" s="12" t="s">
        <v>7</v>
      </c>
      <c r="C7" s="4">
        <f>C8</f>
        <v>5640000</v>
      </c>
      <c r="D7" s="4">
        <f t="shared" si="0"/>
        <v>0</v>
      </c>
      <c r="E7" s="13"/>
      <c r="F7" s="13"/>
      <c r="G7" s="13"/>
      <c r="H7" s="13"/>
      <c r="I7" s="4">
        <f>I8</f>
        <v>5640000</v>
      </c>
    </row>
    <row r="8" spans="1:9" ht="14.45" customHeight="1" x14ac:dyDescent="0.2">
      <c r="A8" s="11" t="s">
        <v>8</v>
      </c>
      <c r="B8" s="12" t="s">
        <v>9</v>
      </c>
      <c r="C8" s="4">
        <f>C9</f>
        <v>5640000</v>
      </c>
      <c r="D8" s="4">
        <f t="shared" si="0"/>
        <v>0</v>
      </c>
      <c r="E8" s="13"/>
      <c r="F8" s="13"/>
      <c r="G8" s="13"/>
      <c r="H8" s="13"/>
      <c r="I8" s="4">
        <f>I9</f>
        <v>5640000</v>
      </c>
    </row>
    <row r="9" spans="1:9" ht="66.75" customHeight="1" x14ac:dyDescent="0.2">
      <c r="A9" s="36" t="s">
        <v>10</v>
      </c>
      <c r="B9" s="15" t="s">
        <v>11</v>
      </c>
      <c r="C9" s="16">
        <v>5640000</v>
      </c>
      <c r="D9" s="13">
        <f t="shared" si="0"/>
        <v>0</v>
      </c>
      <c r="E9" s="13"/>
      <c r="F9" s="13"/>
      <c r="G9" s="13"/>
      <c r="H9" s="13"/>
      <c r="I9" s="39">
        <v>5640000</v>
      </c>
    </row>
    <row r="10" spans="1:9" s="14" customFormat="1" ht="43.35" customHeight="1" x14ac:dyDescent="0.2">
      <c r="A10" s="31" t="s">
        <v>36</v>
      </c>
      <c r="B10" s="31" t="s">
        <v>37</v>
      </c>
      <c r="C10" s="40">
        <f>C11+C12+C13+C14</f>
        <v>153410</v>
      </c>
      <c r="D10" s="4">
        <f>I10-C10</f>
        <v>0</v>
      </c>
      <c r="E10" s="13"/>
      <c r="F10" s="13"/>
      <c r="G10" s="13"/>
      <c r="H10" s="13"/>
      <c r="I10" s="40">
        <f>I11+I12+I13+I14</f>
        <v>153410</v>
      </c>
    </row>
    <row r="11" spans="1:9" s="14" customFormat="1" ht="67.5" customHeight="1" x14ac:dyDescent="0.2">
      <c r="A11" s="37" t="s">
        <v>44</v>
      </c>
      <c r="B11" s="32" t="s">
        <v>38</v>
      </c>
      <c r="C11" s="33">
        <v>70440</v>
      </c>
      <c r="D11" s="13">
        <f>I11-C11</f>
        <v>0</v>
      </c>
      <c r="E11" s="13"/>
      <c r="F11" s="13"/>
      <c r="G11" s="13"/>
      <c r="H11" s="13"/>
      <c r="I11" s="41">
        <v>70440</v>
      </c>
    </row>
    <row r="12" spans="1:9" ht="68.25" customHeight="1" x14ac:dyDescent="0.2">
      <c r="A12" s="37" t="s">
        <v>45</v>
      </c>
      <c r="B12" s="32" t="s">
        <v>38</v>
      </c>
      <c r="C12" s="33">
        <v>400</v>
      </c>
      <c r="D12" s="13">
        <f>I12-C12</f>
        <v>0</v>
      </c>
      <c r="E12" s="13"/>
      <c r="F12" s="13"/>
      <c r="G12" s="13"/>
      <c r="H12" s="13"/>
      <c r="I12" s="41">
        <v>400</v>
      </c>
    </row>
    <row r="13" spans="1:9" ht="69" customHeight="1" x14ac:dyDescent="0.2">
      <c r="A13" s="37" t="s">
        <v>46</v>
      </c>
      <c r="B13" s="32" t="s">
        <v>38</v>
      </c>
      <c r="C13" s="33">
        <v>92660</v>
      </c>
      <c r="D13" s="13">
        <f>I13-C13</f>
        <v>0</v>
      </c>
      <c r="E13" s="13"/>
      <c r="F13" s="13"/>
      <c r="G13" s="13"/>
      <c r="H13" s="13"/>
      <c r="I13" s="41">
        <v>92660</v>
      </c>
    </row>
    <row r="14" spans="1:9" ht="66.75" customHeight="1" x14ac:dyDescent="0.2">
      <c r="A14" s="37" t="s">
        <v>39</v>
      </c>
      <c r="B14" s="32" t="s">
        <v>38</v>
      </c>
      <c r="C14" s="33">
        <v>-10090</v>
      </c>
      <c r="D14" s="13">
        <f>I14-C14</f>
        <v>0</v>
      </c>
      <c r="E14" s="13"/>
      <c r="F14" s="13"/>
      <c r="G14" s="13"/>
      <c r="H14" s="13"/>
      <c r="I14" s="41">
        <v>-10090</v>
      </c>
    </row>
    <row r="15" spans="1:9" ht="14.45" customHeight="1" x14ac:dyDescent="0.2">
      <c r="A15" s="11" t="s">
        <v>12</v>
      </c>
      <c r="B15" s="12" t="s">
        <v>13</v>
      </c>
      <c r="C15" s="42">
        <v>1016000</v>
      </c>
      <c r="D15" s="4">
        <f t="shared" si="0"/>
        <v>0</v>
      </c>
      <c r="E15" s="13"/>
      <c r="F15" s="13"/>
      <c r="G15" s="13"/>
      <c r="H15" s="13"/>
      <c r="I15" s="42">
        <v>1016000</v>
      </c>
    </row>
    <row r="16" spans="1:9" ht="14.45" customHeight="1" x14ac:dyDescent="0.2">
      <c r="A16" s="11" t="s">
        <v>14</v>
      </c>
      <c r="B16" s="12" t="s">
        <v>15</v>
      </c>
      <c r="C16" s="42">
        <f>C17</f>
        <v>80000</v>
      </c>
      <c r="D16" s="4">
        <f t="shared" si="0"/>
        <v>0</v>
      </c>
      <c r="E16" s="13"/>
      <c r="F16" s="13"/>
      <c r="G16" s="13"/>
      <c r="H16" s="13"/>
      <c r="I16" s="42">
        <f>I17</f>
        <v>80000</v>
      </c>
    </row>
    <row r="17" spans="1:9" ht="14.25" customHeight="1" x14ac:dyDescent="0.2">
      <c r="A17" s="36" t="s">
        <v>75</v>
      </c>
      <c r="B17" s="15" t="s">
        <v>15</v>
      </c>
      <c r="C17" s="16">
        <v>80000</v>
      </c>
      <c r="D17" s="13">
        <f t="shared" si="0"/>
        <v>0</v>
      </c>
      <c r="E17" s="13"/>
      <c r="F17" s="13"/>
      <c r="G17" s="13"/>
      <c r="H17" s="13"/>
      <c r="I17" s="39">
        <v>80000</v>
      </c>
    </row>
    <row r="18" spans="1:9" ht="14.45" customHeight="1" x14ac:dyDescent="0.2">
      <c r="A18" s="11" t="s">
        <v>16</v>
      </c>
      <c r="B18" s="12" t="s">
        <v>17</v>
      </c>
      <c r="C18" s="42">
        <f>C19</f>
        <v>936000</v>
      </c>
      <c r="D18" s="4">
        <f t="shared" si="0"/>
        <v>0</v>
      </c>
      <c r="E18" s="13"/>
      <c r="F18" s="13"/>
      <c r="G18" s="13"/>
      <c r="H18" s="13"/>
      <c r="I18" s="42">
        <f>I19</f>
        <v>936000</v>
      </c>
    </row>
    <row r="19" spans="1:9" ht="14.25" customHeight="1" x14ac:dyDescent="0.2">
      <c r="A19" s="36" t="s">
        <v>18</v>
      </c>
      <c r="B19" s="15" t="s">
        <v>17</v>
      </c>
      <c r="C19" s="16">
        <v>936000</v>
      </c>
      <c r="D19" s="13">
        <f t="shared" si="0"/>
        <v>0</v>
      </c>
      <c r="E19" s="13"/>
      <c r="F19" s="13"/>
      <c r="G19" s="13"/>
      <c r="H19" s="13"/>
      <c r="I19" s="39">
        <f>I20+I21</f>
        <v>936000</v>
      </c>
    </row>
    <row r="20" spans="1:9" ht="14.25" customHeight="1" x14ac:dyDescent="0.2">
      <c r="A20" s="36" t="s">
        <v>76</v>
      </c>
      <c r="B20" s="15" t="s">
        <v>51</v>
      </c>
      <c r="C20" s="16">
        <v>886000</v>
      </c>
      <c r="D20" s="13">
        <f t="shared" si="0"/>
        <v>0</v>
      </c>
      <c r="E20" s="13"/>
      <c r="F20" s="13"/>
      <c r="G20" s="13"/>
      <c r="H20" s="13"/>
      <c r="I20" s="39">
        <v>886000</v>
      </c>
    </row>
    <row r="21" spans="1:9" ht="14.25" customHeight="1" x14ac:dyDescent="0.2">
      <c r="A21" s="36" t="s">
        <v>77</v>
      </c>
      <c r="B21" s="15" t="s">
        <v>52</v>
      </c>
      <c r="C21" s="16">
        <v>50000</v>
      </c>
      <c r="D21" s="13">
        <f t="shared" si="0"/>
        <v>0</v>
      </c>
      <c r="E21" s="13"/>
      <c r="F21" s="13"/>
      <c r="G21" s="13"/>
      <c r="H21" s="13"/>
      <c r="I21" s="39">
        <v>50000</v>
      </c>
    </row>
    <row r="22" spans="1:9" ht="14.45" customHeight="1" x14ac:dyDescent="0.2">
      <c r="A22" s="11" t="s">
        <v>19</v>
      </c>
      <c r="B22" s="12" t="s">
        <v>20</v>
      </c>
      <c r="C22" s="42">
        <f>C23</f>
        <v>10000</v>
      </c>
      <c r="D22" s="4">
        <f t="shared" si="0"/>
        <v>0</v>
      </c>
      <c r="E22" s="13"/>
      <c r="F22" s="13"/>
      <c r="G22" s="13"/>
      <c r="H22" s="13"/>
      <c r="I22" s="42">
        <f>I23</f>
        <v>10000</v>
      </c>
    </row>
    <row r="23" spans="1:9" ht="43.35" customHeight="1" x14ac:dyDescent="0.2">
      <c r="A23" s="11" t="s">
        <v>21</v>
      </c>
      <c r="B23" s="12" t="s">
        <v>22</v>
      </c>
      <c r="C23" s="42">
        <f>C24</f>
        <v>10000</v>
      </c>
      <c r="D23" s="4">
        <f t="shared" si="0"/>
        <v>0</v>
      </c>
      <c r="E23" s="13"/>
      <c r="F23" s="13"/>
      <c r="G23" s="13"/>
      <c r="H23" s="13"/>
      <c r="I23" s="42">
        <f>I24</f>
        <v>10000</v>
      </c>
    </row>
    <row r="24" spans="1:9" ht="72.75" customHeight="1" x14ac:dyDescent="0.2">
      <c r="A24" s="36" t="s">
        <v>78</v>
      </c>
      <c r="B24" s="15" t="s">
        <v>23</v>
      </c>
      <c r="C24" s="16">
        <v>10000</v>
      </c>
      <c r="D24" s="13">
        <f t="shared" si="0"/>
        <v>0</v>
      </c>
      <c r="E24" s="13"/>
      <c r="F24" s="13"/>
      <c r="G24" s="13"/>
      <c r="H24" s="13"/>
      <c r="I24" s="39">
        <v>10000</v>
      </c>
    </row>
    <row r="25" spans="1:9" ht="14.45" customHeight="1" x14ac:dyDescent="0.2">
      <c r="A25" s="12" t="s">
        <v>0</v>
      </c>
      <c r="B25" s="12" t="s">
        <v>24</v>
      </c>
      <c r="C25" s="42">
        <f>C26+C29+C32</f>
        <v>609377.55000000005</v>
      </c>
      <c r="D25" s="4">
        <f>I25-C25</f>
        <v>90000</v>
      </c>
      <c r="E25" s="13"/>
      <c r="F25" s="13"/>
      <c r="G25" s="4"/>
      <c r="H25" s="4"/>
      <c r="I25" s="42">
        <f>I26+I29+I32</f>
        <v>699377.55</v>
      </c>
    </row>
    <row r="26" spans="1:9" ht="43.35" customHeight="1" x14ac:dyDescent="0.2">
      <c r="A26" s="11" t="s">
        <v>25</v>
      </c>
      <c r="B26" s="12" t="s">
        <v>26</v>
      </c>
      <c r="C26" s="42">
        <f>C27</f>
        <v>97000</v>
      </c>
      <c r="D26" s="4">
        <f t="shared" si="0"/>
        <v>0</v>
      </c>
      <c r="E26" s="13"/>
      <c r="F26" s="13"/>
      <c r="G26" s="13"/>
      <c r="H26" s="13"/>
      <c r="I26" s="42">
        <f>I27</f>
        <v>97000</v>
      </c>
    </row>
    <row r="27" spans="1:9" ht="83.25" customHeight="1" x14ac:dyDescent="0.2">
      <c r="A27" s="11" t="s">
        <v>27</v>
      </c>
      <c r="B27" s="12" t="s">
        <v>85</v>
      </c>
      <c r="C27" s="42">
        <f>C28</f>
        <v>97000</v>
      </c>
      <c r="D27" s="4">
        <f t="shared" si="0"/>
        <v>0</v>
      </c>
      <c r="E27" s="13"/>
      <c r="F27" s="13"/>
      <c r="G27" s="13"/>
      <c r="H27" s="13"/>
      <c r="I27" s="42">
        <f>I28</f>
        <v>97000</v>
      </c>
    </row>
    <row r="28" spans="1:9" ht="66" customHeight="1" x14ac:dyDescent="0.2">
      <c r="A28" s="36" t="s">
        <v>79</v>
      </c>
      <c r="B28" s="15" t="s">
        <v>28</v>
      </c>
      <c r="C28" s="16">
        <v>97000</v>
      </c>
      <c r="D28" s="13">
        <f t="shared" si="0"/>
        <v>0</v>
      </c>
      <c r="E28" s="13"/>
      <c r="F28" s="13"/>
      <c r="G28" s="13"/>
      <c r="H28" s="13"/>
      <c r="I28" s="39">
        <v>97000</v>
      </c>
    </row>
    <row r="29" spans="1:9" ht="35.25" customHeight="1" x14ac:dyDescent="0.2">
      <c r="A29" s="52" t="s">
        <v>86</v>
      </c>
      <c r="B29" s="53" t="s">
        <v>87</v>
      </c>
      <c r="C29" s="54">
        <f>C30</f>
        <v>433077.55</v>
      </c>
      <c r="D29" s="38">
        <f>D30</f>
        <v>0</v>
      </c>
      <c r="E29" s="38"/>
      <c r="F29" s="38"/>
      <c r="G29" s="38"/>
      <c r="H29" s="38"/>
      <c r="I29" s="54">
        <f>I30</f>
        <v>433077.55</v>
      </c>
    </row>
    <row r="30" spans="1:9" ht="30" customHeight="1" x14ac:dyDescent="0.2">
      <c r="A30" s="11" t="s">
        <v>84</v>
      </c>
      <c r="B30" s="29" t="s">
        <v>83</v>
      </c>
      <c r="C30" s="55">
        <f>C31</f>
        <v>433077.55</v>
      </c>
      <c r="D30" s="38">
        <f>D31</f>
        <v>0</v>
      </c>
      <c r="E30" s="38"/>
      <c r="F30" s="38"/>
      <c r="G30" s="38"/>
      <c r="H30" s="38"/>
      <c r="I30" s="55">
        <f>I31</f>
        <v>433077.55</v>
      </c>
    </row>
    <row r="31" spans="1:9" ht="30" customHeight="1" x14ac:dyDescent="0.2">
      <c r="A31" s="36" t="s">
        <v>81</v>
      </c>
      <c r="B31" s="15" t="s">
        <v>82</v>
      </c>
      <c r="C31" s="27">
        <v>433077.55</v>
      </c>
      <c r="D31" s="28"/>
      <c r="E31" s="1"/>
      <c r="F31" s="1"/>
      <c r="G31" s="28"/>
      <c r="H31" s="28"/>
      <c r="I31" s="27">
        <f>C31+D31</f>
        <v>433077.55</v>
      </c>
    </row>
    <row r="32" spans="1:9" ht="30" customHeight="1" x14ac:dyDescent="0.2">
      <c r="A32" s="46" t="s">
        <v>93</v>
      </c>
      <c r="B32" s="47" t="s">
        <v>92</v>
      </c>
      <c r="C32" s="48">
        <f>C33</f>
        <v>79300</v>
      </c>
      <c r="D32" s="49">
        <f>D33</f>
        <v>90000</v>
      </c>
      <c r="E32" s="50"/>
      <c r="F32" s="50"/>
      <c r="G32" s="49"/>
      <c r="H32" s="49"/>
      <c r="I32" s="48">
        <f>I33</f>
        <v>169300</v>
      </c>
    </row>
    <row r="33" spans="1:16" ht="30" customHeight="1" x14ac:dyDescent="0.2">
      <c r="A33" s="44" t="s">
        <v>90</v>
      </c>
      <c r="B33" s="45" t="s">
        <v>91</v>
      </c>
      <c r="C33" s="27">
        <v>79300</v>
      </c>
      <c r="D33" s="28">
        <v>90000</v>
      </c>
      <c r="E33" s="1"/>
      <c r="F33" s="1"/>
      <c r="G33" s="28"/>
      <c r="H33" s="28"/>
      <c r="I33" s="27">
        <f>C33+D33</f>
        <v>169300</v>
      </c>
    </row>
    <row r="34" spans="1:16" ht="14.45" customHeight="1" x14ac:dyDescent="0.2">
      <c r="A34" s="17" t="s">
        <v>0</v>
      </c>
      <c r="B34" s="18" t="s">
        <v>29</v>
      </c>
      <c r="C34" s="4">
        <f>C35</f>
        <v>22157100</v>
      </c>
      <c r="D34" s="4">
        <f>D35</f>
        <v>0</v>
      </c>
      <c r="E34" s="13"/>
      <c r="F34" s="13"/>
      <c r="G34" s="13"/>
      <c r="H34" s="13"/>
      <c r="I34" s="4">
        <f>I35</f>
        <v>22157100</v>
      </c>
    </row>
    <row r="35" spans="1:16" ht="43.35" customHeight="1" x14ac:dyDescent="0.2">
      <c r="A35" s="2" t="s">
        <v>30</v>
      </c>
      <c r="B35" s="19" t="s">
        <v>31</v>
      </c>
      <c r="C35" s="4">
        <f>C36+C39+C41</f>
        <v>22157100</v>
      </c>
      <c r="D35" s="4">
        <f>D36+D41+D44+D39</f>
        <v>0</v>
      </c>
      <c r="E35" s="4">
        <f t="shared" ref="E35:H35" si="1">E36+E41+E44+E39</f>
        <v>0</v>
      </c>
      <c r="F35" s="4">
        <f t="shared" si="1"/>
        <v>0</v>
      </c>
      <c r="G35" s="4">
        <f t="shared" si="1"/>
        <v>0</v>
      </c>
      <c r="H35" s="4">
        <f t="shared" si="1"/>
        <v>0</v>
      </c>
      <c r="I35" s="4">
        <f>I36+I39+I41</f>
        <v>22157100</v>
      </c>
    </row>
    <row r="36" spans="1:16" ht="43.35" customHeight="1" x14ac:dyDescent="0.2">
      <c r="A36" s="2" t="s">
        <v>60</v>
      </c>
      <c r="B36" s="20" t="s">
        <v>61</v>
      </c>
      <c r="C36" s="4">
        <f>C37+C38</f>
        <v>20410000</v>
      </c>
      <c r="D36" s="4">
        <f>I36-C36</f>
        <v>0</v>
      </c>
      <c r="E36" s="13"/>
      <c r="F36" s="13"/>
      <c r="G36" s="13"/>
      <c r="H36" s="13"/>
      <c r="I36" s="4">
        <f>I37+I38</f>
        <v>20410000</v>
      </c>
    </row>
    <row r="37" spans="1:16" ht="28.9" customHeight="1" x14ac:dyDescent="0.2">
      <c r="A37" s="35" t="s">
        <v>41</v>
      </c>
      <c r="B37" s="22" t="s">
        <v>32</v>
      </c>
      <c r="C37" s="23">
        <v>17554000</v>
      </c>
      <c r="D37" s="13">
        <f t="shared" si="0"/>
        <v>0</v>
      </c>
      <c r="E37" s="13"/>
      <c r="F37" s="13"/>
      <c r="G37" s="13"/>
      <c r="H37" s="13"/>
      <c r="I37" s="30">
        <v>17554000</v>
      </c>
    </row>
    <row r="38" spans="1:16" ht="28.9" customHeight="1" x14ac:dyDescent="0.2">
      <c r="A38" s="35" t="s">
        <v>56</v>
      </c>
      <c r="B38" s="22" t="s">
        <v>50</v>
      </c>
      <c r="C38" s="23">
        <v>2856000</v>
      </c>
      <c r="D38" s="13">
        <f t="shared" si="0"/>
        <v>0</v>
      </c>
      <c r="E38" s="13"/>
      <c r="F38" s="13"/>
      <c r="G38" s="13"/>
      <c r="H38" s="13"/>
      <c r="I38" s="30">
        <v>2856000</v>
      </c>
    </row>
    <row r="39" spans="1:16" ht="28.9" customHeight="1" x14ac:dyDescent="0.2">
      <c r="A39" s="2" t="s">
        <v>64</v>
      </c>
      <c r="B39" s="20" t="s">
        <v>65</v>
      </c>
      <c r="C39" s="43">
        <f>C40</f>
        <v>1000000</v>
      </c>
      <c r="D39" s="4">
        <f t="shared" si="0"/>
        <v>0</v>
      </c>
      <c r="E39" s="4"/>
      <c r="F39" s="4"/>
      <c r="G39" s="4"/>
      <c r="H39" s="4"/>
      <c r="I39" s="43">
        <f>I40</f>
        <v>1000000</v>
      </c>
    </row>
    <row r="40" spans="1:16" ht="42.75" customHeight="1" x14ac:dyDescent="0.2">
      <c r="A40" s="34" t="s">
        <v>80</v>
      </c>
      <c r="B40" s="22" t="s">
        <v>66</v>
      </c>
      <c r="C40" s="23">
        <v>1000000</v>
      </c>
      <c r="D40" s="13">
        <v>0</v>
      </c>
      <c r="E40" s="13"/>
      <c r="F40" s="13"/>
      <c r="G40" s="13"/>
      <c r="H40" s="13"/>
      <c r="I40" s="30">
        <v>1000000</v>
      </c>
    </row>
    <row r="41" spans="1:16" ht="28.5" customHeight="1" x14ac:dyDescent="0.2">
      <c r="A41" s="2" t="s">
        <v>58</v>
      </c>
      <c r="B41" s="20" t="s">
        <v>59</v>
      </c>
      <c r="C41" s="43">
        <f>C42+C43</f>
        <v>747100</v>
      </c>
      <c r="D41" s="4">
        <f t="shared" si="0"/>
        <v>0</v>
      </c>
      <c r="E41" s="13"/>
      <c r="F41" s="13"/>
      <c r="G41" s="13"/>
      <c r="H41" s="13"/>
      <c r="I41" s="43">
        <f>I42+I43</f>
        <v>747100</v>
      </c>
      <c r="J41" s="24"/>
      <c r="K41" s="24"/>
      <c r="L41" s="24"/>
      <c r="M41" s="24"/>
      <c r="N41" s="24"/>
      <c r="O41" s="24"/>
      <c r="P41" s="24"/>
    </row>
    <row r="42" spans="1:16" ht="50.25" customHeight="1" x14ac:dyDescent="0.2">
      <c r="A42" s="34" t="s">
        <v>42</v>
      </c>
      <c r="B42" s="3" t="s">
        <v>34</v>
      </c>
      <c r="C42" s="25">
        <v>743900</v>
      </c>
      <c r="D42" s="13">
        <f t="shared" si="0"/>
        <v>0</v>
      </c>
      <c r="E42" s="13"/>
      <c r="F42" s="13"/>
      <c r="G42" s="13"/>
      <c r="H42" s="13"/>
      <c r="I42" s="13">
        <v>743900</v>
      </c>
      <c r="J42" s="24"/>
      <c r="K42" s="24"/>
      <c r="L42" s="24"/>
      <c r="M42" s="24"/>
      <c r="N42" s="24"/>
      <c r="O42" s="24"/>
      <c r="P42" s="24"/>
    </row>
    <row r="43" spans="1:16" ht="36.75" customHeight="1" x14ac:dyDescent="0.2">
      <c r="A43" s="34" t="s">
        <v>43</v>
      </c>
      <c r="B43" s="3" t="s">
        <v>57</v>
      </c>
      <c r="C43" s="25">
        <v>3200</v>
      </c>
      <c r="D43" s="13">
        <f t="shared" si="0"/>
        <v>0</v>
      </c>
      <c r="E43" s="13"/>
      <c r="F43" s="13"/>
      <c r="G43" s="13"/>
      <c r="H43" s="13"/>
      <c r="I43" s="13">
        <v>3200</v>
      </c>
      <c r="J43" s="24"/>
      <c r="K43" s="24"/>
      <c r="L43" s="24"/>
      <c r="M43" s="24"/>
      <c r="N43" s="24"/>
      <c r="O43" s="24"/>
      <c r="P43" s="24"/>
    </row>
    <row r="44" spans="1:16" ht="20.25" customHeight="1" x14ac:dyDescent="0.2">
      <c r="A44" s="2" t="s">
        <v>63</v>
      </c>
      <c r="B44" s="20" t="s">
        <v>89</v>
      </c>
      <c r="C44" s="4">
        <f>C45</f>
        <v>6643844.1699999999</v>
      </c>
      <c r="D44" s="4">
        <f>D45</f>
        <v>0</v>
      </c>
      <c r="E44" s="21">
        <f t="shared" ref="E44:H45" si="2">E45</f>
        <v>0</v>
      </c>
      <c r="F44" s="21">
        <f t="shared" si="2"/>
        <v>0</v>
      </c>
      <c r="G44" s="21">
        <f t="shared" si="2"/>
        <v>0</v>
      </c>
      <c r="H44" s="21">
        <f t="shared" si="2"/>
        <v>0</v>
      </c>
      <c r="I44" s="4">
        <f>I45</f>
        <v>6643844.1699999999</v>
      </c>
      <c r="J44" s="24"/>
      <c r="K44" s="24"/>
      <c r="L44" s="24"/>
      <c r="M44" s="24"/>
      <c r="N44" s="24"/>
      <c r="O44" s="24"/>
      <c r="P44" s="24"/>
    </row>
    <row r="45" spans="1:16" ht="54.75" customHeight="1" x14ac:dyDescent="0.2">
      <c r="A45" s="2" t="s">
        <v>62</v>
      </c>
      <c r="B45" s="20" t="s">
        <v>35</v>
      </c>
      <c r="C45" s="4">
        <f>C46+C47+C48</f>
        <v>6643844.1699999999</v>
      </c>
      <c r="D45" s="4">
        <f>D46+D47+D48</f>
        <v>0</v>
      </c>
      <c r="E45" s="4">
        <f t="shared" si="2"/>
        <v>0</v>
      </c>
      <c r="F45" s="4">
        <f t="shared" si="2"/>
        <v>0</v>
      </c>
      <c r="G45" s="4">
        <f t="shared" si="2"/>
        <v>0</v>
      </c>
      <c r="H45" s="4">
        <f t="shared" si="2"/>
        <v>0</v>
      </c>
      <c r="I45" s="4">
        <f>I46+I47+I48</f>
        <v>6643844.1699999999</v>
      </c>
      <c r="J45" s="24"/>
      <c r="K45" s="24"/>
      <c r="L45" s="24"/>
      <c r="M45" s="24"/>
      <c r="N45" s="24"/>
      <c r="O45" s="24"/>
      <c r="P45" s="24"/>
    </row>
    <row r="46" spans="1:16" ht="30" customHeight="1" x14ac:dyDescent="0.2">
      <c r="A46" s="34" t="s">
        <v>54</v>
      </c>
      <c r="B46" s="3" t="s">
        <v>53</v>
      </c>
      <c r="C46" s="13">
        <v>0</v>
      </c>
      <c r="D46" s="51"/>
      <c r="E46" s="13"/>
      <c r="F46" s="13"/>
      <c r="G46" s="13"/>
      <c r="H46" s="13"/>
      <c r="I46" s="13">
        <f>C46+D46</f>
        <v>0</v>
      </c>
      <c r="J46" s="24"/>
      <c r="K46" s="24"/>
      <c r="L46" s="24"/>
      <c r="M46" s="24"/>
      <c r="N46" s="24"/>
      <c r="O46" s="24"/>
      <c r="P46" s="24"/>
    </row>
    <row r="47" spans="1:16" ht="30" customHeight="1" x14ac:dyDescent="0.2">
      <c r="A47" s="34" t="s">
        <v>94</v>
      </c>
      <c r="B47" s="3" t="s">
        <v>95</v>
      </c>
      <c r="C47" s="13">
        <v>163098</v>
      </c>
      <c r="D47" s="51"/>
      <c r="E47" s="13"/>
      <c r="F47" s="13"/>
      <c r="G47" s="13"/>
      <c r="H47" s="13"/>
      <c r="I47" s="13">
        <f>C47+D47</f>
        <v>163098</v>
      </c>
      <c r="J47" s="24"/>
      <c r="K47" s="24"/>
      <c r="L47" s="24"/>
      <c r="M47" s="24"/>
      <c r="N47" s="24"/>
      <c r="O47" s="24"/>
      <c r="P47" s="24"/>
    </row>
    <row r="48" spans="1:16" ht="30" customHeight="1" x14ac:dyDescent="0.2">
      <c r="A48" s="34" t="s">
        <v>94</v>
      </c>
      <c r="B48" s="3" t="s">
        <v>89</v>
      </c>
      <c r="C48" s="13">
        <v>6480746.1699999999</v>
      </c>
      <c r="D48" s="51"/>
      <c r="E48" s="13"/>
      <c r="F48" s="13"/>
      <c r="G48" s="13"/>
      <c r="H48" s="13"/>
      <c r="I48" s="13">
        <f>C48+D48</f>
        <v>6480746.1699999999</v>
      </c>
      <c r="J48" s="24"/>
      <c r="K48" s="24"/>
      <c r="L48" s="24"/>
      <c r="M48" s="24"/>
      <c r="N48" s="24"/>
      <c r="O48" s="24"/>
      <c r="P48" s="24"/>
    </row>
    <row r="49" spans="1:16" ht="81.75" customHeight="1" x14ac:dyDescent="0.2">
      <c r="A49" s="2" t="s">
        <v>74</v>
      </c>
      <c r="B49" s="20" t="s">
        <v>73</v>
      </c>
      <c r="C49" s="38">
        <f>C50</f>
        <v>317000</v>
      </c>
      <c r="D49" s="4">
        <f>D50</f>
        <v>0</v>
      </c>
      <c r="E49" s="13"/>
      <c r="F49" s="13"/>
      <c r="G49" s="13"/>
      <c r="H49" s="13"/>
      <c r="I49" s="38">
        <f>I50</f>
        <v>317000</v>
      </c>
      <c r="J49" s="24"/>
      <c r="K49" s="24"/>
      <c r="L49" s="24"/>
      <c r="M49" s="24"/>
      <c r="N49" s="24"/>
      <c r="O49" s="24"/>
      <c r="P49" s="24"/>
    </row>
    <row r="50" spans="1:16" ht="36.75" customHeight="1" x14ac:dyDescent="0.2">
      <c r="A50" s="34" t="s">
        <v>71</v>
      </c>
      <c r="B50" s="26" t="s">
        <v>70</v>
      </c>
      <c r="C50" s="13">
        <v>317000</v>
      </c>
      <c r="D50" s="13">
        <v>0</v>
      </c>
      <c r="E50" s="13"/>
      <c r="F50" s="13"/>
      <c r="G50" s="13"/>
      <c r="H50" s="13"/>
      <c r="I50" s="13">
        <v>317000</v>
      </c>
      <c r="J50" s="24"/>
      <c r="K50" s="24"/>
      <c r="L50" s="24"/>
      <c r="M50" s="24"/>
      <c r="N50" s="24"/>
      <c r="O50" s="24"/>
      <c r="P50" s="24"/>
    </row>
    <row r="51" spans="1:16" ht="30.75" customHeight="1" x14ac:dyDescent="0.2">
      <c r="A51" s="2" t="s">
        <v>72</v>
      </c>
      <c r="B51" s="20" t="s">
        <v>67</v>
      </c>
      <c r="C51" s="38">
        <f>C52</f>
        <v>-978743.34</v>
      </c>
      <c r="D51" s="4">
        <v>0</v>
      </c>
      <c r="E51" s="13"/>
      <c r="F51" s="13"/>
      <c r="G51" s="13"/>
      <c r="H51" s="13"/>
      <c r="I51" s="38">
        <f>I52</f>
        <v>-978743.34</v>
      </c>
      <c r="J51" s="24"/>
      <c r="K51" s="24"/>
      <c r="L51" s="24"/>
      <c r="M51" s="24"/>
      <c r="N51" s="24"/>
      <c r="O51" s="24"/>
      <c r="P51" s="24"/>
    </row>
    <row r="52" spans="1:16" ht="39" customHeight="1" x14ac:dyDescent="0.2">
      <c r="A52" s="34" t="s">
        <v>68</v>
      </c>
      <c r="B52" s="26" t="s">
        <v>69</v>
      </c>
      <c r="C52" s="13">
        <v>-978743.34</v>
      </c>
      <c r="D52" s="13">
        <v>0</v>
      </c>
      <c r="E52" s="13"/>
      <c r="F52" s="13"/>
      <c r="G52" s="13"/>
      <c r="H52" s="13"/>
      <c r="I52" s="13">
        <v>-978743.34</v>
      </c>
      <c r="J52" s="24"/>
      <c r="K52" s="24"/>
      <c r="L52" s="24"/>
      <c r="M52" s="24"/>
      <c r="N52" s="24"/>
      <c r="O52" s="24"/>
      <c r="P52" s="24"/>
    </row>
    <row r="53" spans="1:16" ht="22.5" customHeight="1" x14ac:dyDescent="0.2">
      <c r="A53" s="57" t="s">
        <v>33</v>
      </c>
      <c r="B53" s="57"/>
      <c r="C53" s="4">
        <f>C5+C34+C49+C51+C44</f>
        <v>35567988.380000003</v>
      </c>
      <c r="D53" s="4">
        <f>I53-C53</f>
        <v>90000</v>
      </c>
      <c r="E53" s="4">
        <f>E5+E34</f>
        <v>0</v>
      </c>
      <c r="F53" s="4">
        <f>F5+F34</f>
        <v>0</v>
      </c>
      <c r="G53" s="4">
        <f>G5+G34</f>
        <v>0</v>
      </c>
      <c r="H53" s="4">
        <f>H5+H34</f>
        <v>0</v>
      </c>
      <c r="I53" s="4">
        <f>I5+I34+I49+I51+I44</f>
        <v>35657988.380000003</v>
      </c>
    </row>
  </sheetData>
  <mergeCells count="3">
    <mergeCell ref="A2:C2"/>
    <mergeCell ref="A53:B53"/>
    <mergeCell ref="A1:I1"/>
  </mergeCells>
  <pageMargins left="0.78740157480314965" right="0.39370078740157483" top="0.39370078740157483" bottom="0.39370078740157483" header="0.31496062992125984" footer="0.31496062992125984"/>
  <pageSetup paperSize="9" scale="6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 (2)</vt:lpstr>
      <vt:lpstr>'Table1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Галимова Ирина Владимировна</dc:creator>
  <cp:lastModifiedBy>Бухгалтерия 1</cp:lastModifiedBy>
  <cp:lastPrinted>2021-03-26T02:28:53Z</cp:lastPrinted>
  <dcterms:created xsi:type="dcterms:W3CDTF">2006-09-16T00:00:00Z</dcterms:created>
  <dcterms:modified xsi:type="dcterms:W3CDTF">2021-08-19T07:00:37Z</dcterms:modified>
</cp:coreProperties>
</file>