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Бухгалтерия 1\Desktop\Галя\Бюджет\Бюджет на 2021 год\Бюджет на 2021 год сессия 35-1 от 22.12.2020г\"/>
    </mc:Choice>
  </mc:AlternateContent>
  <bookViews>
    <workbookView xWindow="0" yWindow="0" windowWidth="20730" windowHeight="11760" activeTab="1"/>
  </bookViews>
  <sheets>
    <sheet name="2021-2023" sheetId="1" r:id="rId1"/>
    <sheet name="2021г с контрольными" sheetId="2" r:id="rId2"/>
  </sheets>
  <definedNames>
    <definedName name="_xlnm.Print_Titles" localSheetId="0">'2021-2023'!$2:$6</definedName>
    <definedName name="_xlnm.Print_Titles" localSheetId="1">'2021г с контрольными'!$5:$5</definedName>
  </definedNames>
  <calcPr calcId="162913"/>
</workbook>
</file>

<file path=xl/calcChain.xml><?xml version="1.0" encoding="utf-8"?>
<calcChain xmlns="http://schemas.openxmlformats.org/spreadsheetml/2006/main">
  <c r="F51" i="2" l="1"/>
  <c r="F60" i="2"/>
  <c r="F62" i="2" l="1"/>
  <c r="F61" i="2" s="1"/>
  <c r="F41" i="2" l="1"/>
  <c r="H93" i="2" l="1"/>
  <c r="G93" i="2"/>
  <c r="G92" i="2" s="1"/>
  <c r="G91" i="2" s="1"/>
  <c r="G90" i="2" s="1"/>
  <c r="F93" i="2"/>
  <c r="F92" i="2" s="1"/>
  <c r="F91" i="2" s="1"/>
  <c r="F90" i="2" s="1"/>
  <c r="H92" i="2"/>
  <c r="H91" i="2" s="1"/>
  <c r="H90" i="2" s="1"/>
  <c r="H88" i="2"/>
  <c r="G88" i="2"/>
  <c r="G87" i="2" s="1"/>
  <c r="G86" i="2" s="1"/>
  <c r="F88" i="2"/>
  <c r="F87" i="2" s="1"/>
  <c r="F86" i="2" s="1"/>
  <c r="H87" i="2"/>
  <c r="H86" i="2" s="1"/>
  <c r="H84" i="2"/>
  <c r="G84" i="2"/>
  <c r="F84" i="2"/>
  <c r="H81" i="2"/>
  <c r="H80" i="2" s="1"/>
  <c r="G81" i="2"/>
  <c r="G80" i="2" s="1"/>
  <c r="F81" i="2"/>
  <c r="F80" i="2" s="1"/>
  <c r="H78" i="2"/>
  <c r="H77" i="2" s="1"/>
  <c r="H76" i="2" s="1"/>
  <c r="G78" i="2"/>
  <c r="G77" i="2" s="1"/>
  <c r="G76" i="2" s="1"/>
  <c r="G75" i="2" s="1"/>
  <c r="F78" i="2"/>
  <c r="F77" i="2"/>
  <c r="F76" i="2" s="1"/>
  <c r="H73" i="2"/>
  <c r="H72" i="2" s="1"/>
  <c r="H71" i="2" s="1"/>
  <c r="G73" i="2"/>
  <c r="G72" i="2" s="1"/>
  <c r="G71" i="2" s="1"/>
  <c r="F73" i="2"/>
  <c r="F72" i="2" s="1"/>
  <c r="F71" i="2" s="1"/>
  <c r="H69" i="2"/>
  <c r="H68" i="2" s="1"/>
  <c r="H67" i="2" s="1"/>
  <c r="G69" i="2"/>
  <c r="G68" i="2" s="1"/>
  <c r="G67" i="2" s="1"/>
  <c r="F69" i="2"/>
  <c r="F68" i="2" s="1"/>
  <c r="F67" i="2" s="1"/>
  <c r="H66" i="2"/>
  <c r="H65" i="2" s="1"/>
  <c r="G66" i="2"/>
  <c r="G65" i="2" s="1"/>
  <c r="F65" i="2"/>
  <c r="H63" i="2"/>
  <c r="G63" i="2"/>
  <c r="F63" i="2"/>
  <c r="H62" i="2"/>
  <c r="H61" i="2" s="1"/>
  <c r="G62" i="2"/>
  <c r="G61" i="2" s="1"/>
  <c r="H58" i="2"/>
  <c r="G58" i="2"/>
  <c r="F58" i="2"/>
  <c r="H56" i="2"/>
  <c r="G56" i="2"/>
  <c r="F56" i="2"/>
  <c r="H54" i="2"/>
  <c r="G54" i="2"/>
  <c r="F54" i="2"/>
  <c r="G52" i="2"/>
  <c r="F52" i="2"/>
  <c r="H51" i="2"/>
  <c r="G48" i="2"/>
  <c r="F48" i="2"/>
  <c r="H46" i="2"/>
  <c r="H45" i="2" s="1"/>
  <c r="H44" i="2" s="1"/>
  <c r="G46" i="2"/>
  <c r="F46" i="2"/>
  <c r="F45" i="2" s="1"/>
  <c r="F44" i="2" s="1"/>
  <c r="H40" i="2"/>
  <c r="H39" i="2" s="1"/>
  <c r="G40" i="2"/>
  <c r="G39" i="2" s="1"/>
  <c r="F40" i="2"/>
  <c r="H37" i="2"/>
  <c r="G37" i="2"/>
  <c r="F37" i="2"/>
  <c r="H36" i="2"/>
  <c r="H35" i="2" s="1"/>
  <c r="H34" i="2" s="1"/>
  <c r="G36" i="2"/>
  <c r="G35" i="2" s="1"/>
  <c r="G34" i="2" s="1"/>
  <c r="F36" i="2"/>
  <c r="F35" i="2" s="1"/>
  <c r="F34" i="2" s="1"/>
  <c r="G32" i="2"/>
  <c r="G30" i="2" s="1"/>
  <c r="H30" i="2"/>
  <c r="F30" i="2"/>
  <c r="H28" i="2"/>
  <c r="G28" i="2"/>
  <c r="F28" i="2"/>
  <c r="F23" i="2" s="1"/>
  <c r="F22" i="2" s="1"/>
  <c r="H26" i="2"/>
  <c r="G26" i="2"/>
  <c r="F26" i="2"/>
  <c r="H24" i="2"/>
  <c r="G24" i="2"/>
  <c r="F24" i="2"/>
  <c r="H20" i="2"/>
  <c r="G20" i="2"/>
  <c r="F20" i="2"/>
  <c r="H16" i="2"/>
  <c r="H15" i="2" s="1"/>
  <c r="H14" i="2" s="1"/>
  <c r="H13" i="2" s="1"/>
  <c r="G16" i="2"/>
  <c r="G15" i="2" s="1"/>
  <c r="G14" i="2" s="1"/>
  <c r="G13" i="2" s="1"/>
  <c r="F16" i="2"/>
  <c r="F15" i="2" s="1"/>
  <c r="F14" i="2" s="1"/>
  <c r="F13" i="2" s="1"/>
  <c r="H11" i="2"/>
  <c r="H10" i="2" s="1"/>
  <c r="H9" i="2" s="1"/>
  <c r="H8" i="2" s="1"/>
  <c r="G11" i="2"/>
  <c r="G10" i="2" s="1"/>
  <c r="G9" i="2" s="1"/>
  <c r="G8" i="2" s="1"/>
  <c r="F11" i="2"/>
  <c r="F10" i="2" s="1"/>
  <c r="F9" i="2" s="1"/>
  <c r="F8" i="2" s="1"/>
  <c r="H93" i="1"/>
  <c r="H92" i="1" s="1"/>
  <c r="H91" i="1" s="1"/>
  <c r="H90" i="1" s="1"/>
  <c r="G93" i="1"/>
  <c r="G92" i="1" s="1"/>
  <c r="G91" i="1" s="1"/>
  <c r="G90" i="1" s="1"/>
  <c r="H88" i="1"/>
  <c r="H87" i="1" s="1"/>
  <c r="H86" i="1" s="1"/>
  <c r="G88" i="1"/>
  <c r="G87" i="1" s="1"/>
  <c r="G86" i="1" s="1"/>
  <c r="H84" i="1"/>
  <c r="G84" i="1"/>
  <c r="H81" i="1"/>
  <c r="H80" i="1" s="1"/>
  <c r="G81" i="1"/>
  <c r="G80" i="1" s="1"/>
  <c r="H78" i="1"/>
  <c r="H77" i="1" s="1"/>
  <c r="H76" i="1" s="1"/>
  <c r="G78" i="1"/>
  <c r="G77" i="1" s="1"/>
  <c r="G76" i="1" s="1"/>
  <c r="G75" i="1" s="1"/>
  <c r="H73" i="1"/>
  <c r="H72" i="1" s="1"/>
  <c r="H71" i="1" s="1"/>
  <c r="G73" i="1"/>
  <c r="G72" i="1"/>
  <c r="G71" i="1" s="1"/>
  <c r="H69" i="1"/>
  <c r="H68" i="1" s="1"/>
  <c r="H67" i="1" s="1"/>
  <c r="G69" i="1"/>
  <c r="G68" i="1" s="1"/>
  <c r="G67" i="1" s="1"/>
  <c r="H66" i="1"/>
  <c r="H65" i="1" s="1"/>
  <c r="G66" i="1"/>
  <c r="G65" i="1"/>
  <c r="H63" i="1"/>
  <c r="G63" i="1"/>
  <c r="H62" i="1"/>
  <c r="H61" i="1" s="1"/>
  <c r="G62" i="1"/>
  <c r="G61" i="1" s="1"/>
  <c r="H59" i="1"/>
  <c r="G59" i="1"/>
  <c r="H56" i="1"/>
  <c r="G56" i="1"/>
  <c r="H54" i="1"/>
  <c r="H51" i="1" s="1"/>
  <c r="G54" i="1"/>
  <c r="G52" i="1"/>
  <c r="G51" i="1" s="1"/>
  <c r="G48" i="1"/>
  <c r="H46" i="1"/>
  <c r="H45" i="1" s="1"/>
  <c r="H44" i="1" s="1"/>
  <c r="G46" i="1"/>
  <c r="G45" i="1" s="1"/>
  <c r="G44" i="1" s="1"/>
  <c r="H40" i="1"/>
  <c r="H39" i="1" s="1"/>
  <c r="H33" i="1" s="1"/>
  <c r="G40" i="1"/>
  <c r="G39" i="1" s="1"/>
  <c r="H37" i="1"/>
  <c r="G37" i="1"/>
  <c r="H36" i="1"/>
  <c r="H35" i="1" s="1"/>
  <c r="H34" i="1" s="1"/>
  <c r="G36" i="1"/>
  <c r="G35" i="1" s="1"/>
  <c r="G34" i="1" s="1"/>
  <c r="G32" i="1"/>
  <c r="G30" i="1" s="1"/>
  <c r="H30" i="1"/>
  <c r="H28" i="1"/>
  <c r="G28" i="1"/>
  <c r="H26" i="1"/>
  <c r="G26" i="1"/>
  <c r="H24" i="1"/>
  <c r="G24" i="1"/>
  <c r="H20" i="1"/>
  <c r="G20" i="1"/>
  <c r="H16" i="1"/>
  <c r="H15" i="1" s="1"/>
  <c r="H14" i="1" s="1"/>
  <c r="H13" i="1" s="1"/>
  <c r="G16" i="1"/>
  <c r="G15" i="1" s="1"/>
  <c r="G14" i="1" s="1"/>
  <c r="G13" i="1" s="1"/>
  <c r="H11" i="1"/>
  <c r="H10" i="1" s="1"/>
  <c r="H9" i="1" s="1"/>
  <c r="H8" i="1" s="1"/>
  <c r="G11" i="1"/>
  <c r="G10" i="1" s="1"/>
  <c r="G9" i="1" s="1"/>
  <c r="G8" i="1" s="1"/>
  <c r="F66" i="1"/>
  <c r="F65" i="1" s="1"/>
  <c r="F32" i="1"/>
  <c r="F62" i="1"/>
  <c r="F56" i="1"/>
  <c r="F28" i="1"/>
  <c r="F93" i="1"/>
  <c r="F92" i="1" s="1"/>
  <c r="F91" i="1" s="1"/>
  <c r="F90" i="1" s="1"/>
  <c r="F88" i="1"/>
  <c r="F87" i="1" s="1"/>
  <c r="F86" i="1" s="1"/>
  <c r="F84" i="1"/>
  <c r="F78" i="1"/>
  <c r="F77" i="1" s="1"/>
  <c r="F76" i="1" s="1"/>
  <c r="F73" i="1"/>
  <c r="F72" i="1" s="1"/>
  <c r="F71" i="1" s="1"/>
  <c r="F69" i="1"/>
  <c r="F68" i="1" s="1"/>
  <c r="F67" i="1" s="1"/>
  <c r="F63" i="1"/>
  <c r="F54" i="1"/>
  <c r="F52" i="1"/>
  <c r="F48" i="1"/>
  <c r="F46" i="1"/>
  <c r="F40" i="1"/>
  <c r="F39" i="1" s="1"/>
  <c r="F39" i="2" l="1"/>
  <c r="F33" i="2" s="1"/>
  <c r="G45" i="2"/>
  <c r="G44" i="2" s="1"/>
  <c r="H75" i="2"/>
  <c r="F50" i="2"/>
  <c r="G23" i="2"/>
  <c r="G22" i="2" s="1"/>
  <c r="G7" i="2" s="1"/>
  <c r="G51" i="2"/>
  <c r="H33" i="2"/>
  <c r="F75" i="2"/>
  <c r="F7" i="2"/>
  <c r="H60" i="2"/>
  <c r="H23" i="2"/>
  <c r="H22" i="2" s="1"/>
  <c r="H7" i="2" s="1"/>
  <c r="G33" i="2"/>
  <c r="H50" i="2"/>
  <c r="G60" i="2"/>
  <c r="H58" i="1"/>
  <c r="G23" i="1"/>
  <c r="G22" i="1" s="1"/>
  <c r="H75" i="1"/>
  <c r="H7" i="1"/>
  <c r="H6" i="1" s="1"/>
  <c r="H50" i="1"/>
  <c r="H23" i="1"/>
  <c r="H22" i="1" s="1"/>
  <c r="G7" i="1"/>
  <c r="G33" i="1"/>
  <c r="G58" i="1"/>
  <c r="G50" i="1" s="1"/>
  <c r="H6" i="2" l="1"/>
  <c r="G50" i="2"/>
  <c r="G6" i="2" s="1"/>
  <c r="F6" i="2"/>
  <c r="G6" i="1"/>
  <c r="F45" i="1"/>
  <c r="F44" i="1" s="1"/>
  <c r="F51" i="1"/>
  <c r="F37" i="1" l="1"/>
  <c r="F36" i="1"/>
  <c r="F35" i="1" s="1"/>
  <c r="F34" i="1" s="1"/>
  <c r="F30" i="1"/>
  <c r="F61" i="1" l="1"/>
  <c r="F20" i="1"/>
  <c r="F81" i="1" l="1"/>
  <c r="F59" i="1"/>
  <c r="F58" i="1" s="1"/>
  <c r="F50" i="1" s="1"/>
  <c r="F33" i="1"/>
  <c r="F24" i="1"/>
  <c r="F26" i="1"/>
  <c r="F16" i="1"/>
  <c r="F15" i="1" s="1"/>
  <c r="F14" i="1" s="1"/>
  <c r="F13" i="1" s="1"/>
  <c r="F11" i="1"/>
  <c r="F10" i="1" s="1"/>
  <c r="F9" i="1" s="1"/>
  <c r="F8" i="1" s="1"/>
  <c r="F23" i="1" l="1"/>
  <c r="F22" i="1" s="1"/>
  <c r="F7" i="1" s="1"/>
  <c r="F80" i="1"/>
  <c r="F75" i="1"/>
  <c r="F6" i="1" l="1"/>
</calcChain>
</file>

<file path=xl/sharedStrings.xml><?xml version="1.0" encoding="utf-8"?>
<sst xmlns="http://schemas.openxmlformats.org/spreadsheetml/2006/main" count="889" uniqueCount="132">
  <si>
    <t/>
  </si>
  <si>
    <t>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</si>
  <si>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</si>
  <si>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</si>
  <si>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</si>
  <si>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</si>
  <si>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</si>
  <si>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</si>
  <si>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0100</t>
  </si>
  <si>
    <t>Функц-ние высш.должн.лица субъекта РФ и м/о</t>
  </si>
  <si>
    <t>0102</t>
  </si>
  <si>
    <t>Непрограммные расходы</t>
  </si>
  <si>
    <t>99 0 00 00000</t>
  </si>
  <si>
    <t>Руководство и управление в сфере установленных функций органов местного самоуправления</t>
  </si>
  <si>
    <t>99 1 00 00000</t>
  </si>
  <si>
    <t>Глава муниципального образования</t>
  </si>
  <si>
    <t>99 1 00 11600</t>
  </si>
  <si>
    <t>Расходы на выплаты персоналу</t>
  </si>
  <si>
    <t>100</t>
  </si>
  <si>
    <t>Функц-ние Прав-ва РФ, высш.исп.органов гос.власти</t>
  </si>
  <si>
    <t>0104</t>
  </si>
  <si>
    <t>Расходы на содержание органов местного самоуправления</t>
  </si>
  <si>
    <t>99 1 00 11410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</si>
  <si>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</si>
  <si>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</si>
  <si>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</si>
  <si>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</si>
  <si>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Другие общегосударственные вопросы</t>
  </si>
  <si>
    <t>0113</t>
  </si>
  <si>
    <t>Расходы по управлению муниципальным имуществом и земельными ресурсами</t>
  </si>
  <si>
    <t>99 5 00 91002</t>
  </si>
  <si>
    <t>Расходы в области дорожно-транспортного комплекса</t>
  </si>
  <si>
    <t>99 5 00 91008</t>
  </si>
  <si>
    <t>НАЦ.БЕЗОПАСНОСТЬ И ПРАВООХРАНИТЕЛЬНАЯ ДЕЯТЕЛЬНОСТЬ</t>
  </si>
  <si>
    <t>0300</t>
  </si>
  <si>
    <t>Защита населения и территории от ЧС</t>
  </si>
  <si>
    <t>0309</t>
  </si>
  <si>
    <t>Обеспечение пожарной безопасности, защита населения и территорий от чрезвычайных ситуаций в муниципальных образованиях</t>
  </si>
  <si>
    <t>НАЦИОНАЛЬНАЯ ЭКОНОМИКА</t>
  </si>
  <si>
    <t>0400</t>
  </si>
  <si>
    <t>Сельское хозяйство и рыболовство</t>
  </si>
  <si>
    <t>0405</t>
  </si>
  <si>
    <t>Поддержка скотоводства</t>
  </si>
  <si>
    <t>85 2 00 10010</t>
  </si>
  <si>
    <t>ЖИЛИЩНО-КОММУНАЛЬНОЕ ХОЗЯЙСТВО</t>
  </si>
  <si>
    <t>0500</t>
  </si>
  <si>
    <t>Жилищное хозяйство</t>
  </si>
  <si>
    <t>0501</t>
  </si>
  <si>
    <t>Имущественный взнос в  некоммерческую организацию "Фонд капитального ремонта многоквартирных  домов Республики Саха (Якутия)" на проведение капитального ремонта  общего имущества в многоквартирных домах Республики Саха (Якутия)</t>
  </si>
  <si>
    <t>Благоустройство</t>
  </si>
  <si>
    <t>0503</t>
  </si>
  <si>
    <t>Организация ритуальных услуг и содержание мест захоронения</t>
  </si>
  <si>
    <t>Текущее содержание объектов жилищно-коммунального хозяйства</t>
  </si>
  <si>
    <t>Прочие мероприятия по благоустройству</t>
  </si>
  <si>
    <t>ОБРАЗОВАНИЕ</t>
  </si>
  <si>
    <t>0700</t>
  </si>
  <si>
    <t>Молодежная политика</t>
  </si>
  <si>
    <t>0707</t>
  </si>
  <si>
    <t>Мероприятия в сфере образования для детей и молодежи</t>
  </si>
  <si>
    <t>КУЛЬТУРА, КИНЕМАТОГРАФИЯ</t>
  </si>
  <si>
    <t>0800</t>
  </si>
  <si>
    <t>Культура</t>
  </si>
  <si>
    <t>0801</t>
  </si>
  <si>
    <t>Культурно-массовые и информационно-просветительские мероприятия</t>
  </si>
  <si>
    <t>СОЦИАЛЬНАЯ ПОЛИТИКА</t>
  </si>
  <si>
    <t>1000</t>
  </si>
  <si>
    <t>Пенсионное обеспечение</t>
  </si>
  <si>
    <t>1001</t>
  </si>
  <si>
    <t>99 5 00 91018</t>
  </si>
  <si>
    <t>Социальное обеспечение и иные выплаты населению</t>
  </si>
  <si>
    <t>300</t>
  </si>
  <si>
    <t>Социальное обеспечение населения</t>
  </si>
  <si>
    <t>1003</t>
  </si>
  <si>
    <t>Иные социальные выплаты отдельным категориям граждан по муниципальным правовым актам муниципальных образований</t>
  </si>
  <si>
    <t>ФИЗИЧЕСКАЯ КУЛЬТУРА И СПОРТ</t>
  </si>
  <si>
    <t>1100</t>
  </si>
  <si>
    <t>Другие вопросы в области физ.культуры и спорта</t>
  </si>
  <si>
    <t>1105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</si>
  <si>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</si>
  <si>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</si>
  <si>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600</t>
  </si>
  <si>
    <t>МБТ ОБЩЕГО ХАРАКТЕРА БЮДЖЕТАМ бюджетной системы РФ</t>
  </si>
  <si>
    <t>1400</t>
  </si>
  <si>
    <t>Прочие межбюджетные трансферты общего характера</t>
  </si>
  <si>
    <t>1403</t>
  </si>
  <si>
    <t>Осуществление расходных обязательств ОМСУ в части полномочий по решению вопросов местного значения, переданных  в соответствии с заключенным между органом местного самоуправления муниципального района и поселения соглашением</t>
  </si>
  <si>
    <t>99 6 00 88510</t>
  </si>
  <si>
    <t>Межбюджетные трансферты</t>
  </si>
  <si>
    <t>500</t>
  </si>
  <si>
    <t>Проведение выборов</t>
  </si>
  <si>
    <t>99 3 00 10030</t>
  </si>
  <si>
    <t>99 5 00 91019</t>
  </si>
  <si>
    <t>22 00 10050</t>
  </si>
  <si>
    <t>Поддержка субъектов малого и среднего предпринимательства</t>
  </si>
  <si>
    <t>26 3 00 10010</t>
  </si>
  <si>
    <t>99 5 00 11020</t>
  </si>
  <si>
    <t>23 2 00 10050</t>
  </si>
  <si>
    <t>Расходы в области жилищно-коммунального хозяйства</t>
  </si>
  <si>
    <t>23 2 00 10030</t>
  </si>
  <si>
    <t>23 2 00 10090</t>
  </si>
  <si>
    <t>11 2 00 11020</t>
  </si>
  <si>
    <t>10 2 00 10002</t>
  </si>
  <si>
    <t>99 5 00 71020</t>
  </si>
  <si>
    <t>Ежемесячные доплаты к трудовой пенсии лицам, замещавшим муниципальные должности и должности муниципальной службы</t>
  </si>
  <si>
    <t>15 3 00 71020</t>
  </si>
  <si>
    <t>15 3 0071020</t>
  </si>
  <si>
    <t>13 2 00 10010</t>
  </si>
  <si>
    <t>Мероприятия по формированию ЗОЖ</t>
  </si>
  <si>
    <t>99 5 00 91014</t>
  </si>
  <si>
    <t>99 5 00 91011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</si>
  <si>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</si>
  <si>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02</t>
  </si>
  <si>
    <t>03</t>
  </si>
  <si>
    <t>99 5 00 51180</t>
  </si>
  <si>
    <t>Органы юстиции</t>
  </si>
  <si>
    <t>04</t>
  </si>
  <si>
    <t>Прочие непрограммные расходы</t>
  </si>
  <si>
    <t>99 5 00 00000</t>
  </si>
  <si>
    <t>Выполнение отдельных государственных полномочий по государственной регистрации актов гражданского состояния</t>
  </si>
  <si>
    <t>99 5 00 59300</t>
  </si>
  <si>
    <t>Приложение №7
к решению XXXIII сессии IV созыва
№ ___ от «____» ________ 2020  года</t>
  </si>
  <si>
    <t>Сумма на 2021 год</t>
  </si>
  <si>
    <t>Сумма на 2022 год</t>
  </si>
  <si>
    <t>Сумма на 2023 год</t>
  </si>
  <si>
    <t>Выполнение других обязательств муниципальных образований</t>
  </si>
  <si>
    <t>Обеспечение жильем работников муниципальной бюджетной сферы</t>
  </si>
  <si>
    <t>20 3 00 10010</t>
  </si>
  <si>
    <t>руб.</t>
  </si>
  <si>
    <t>Распределение бюджетных ассигнований по разделам, подразделам, целевым статьям и группам видов расходов классификации расходов на 2021-2023 годы</t>
  </si>
  <si>
    <t xml:space="preserve">Распределение бюджетных ассигнований по разделам, подразделам, целевым статьям и группам видов расходов классификации расходов на 2021 год </t>
  </si>
  <si>
    <t>22 2 00 10050</t>
  </si>
  <si>
    <t>Приложение №7
к решению XXXV сессии IV созыва
№ 35-1 от «22» декабря 2020 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</si>
</sst>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Times New Roman"/>
      <family val="2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1">
    <xf numFmtId="0" fontId="0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0" fillId="2" borderId="1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0" fillId="2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horizontal="center" vertical="top" wrapText="1"/>
    </xf>
    <xf numFmtId="3" fontId="0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0" fontId="0" fillId="2" borderId="0" xfId="0" applyFont="1" applyFill="1" applyAlignment="1">
      <alignment vertical="top" wrapText="1"/>
    </xf>
    <xf numFmtId="0" fontId="0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horizontal="center" vertical="top" wrapText="1"/>
    </xf>
    <xf numFmtId="0" fontId="3" fillId="2" borderId="0" xfId="0" applyFont="1" applyFill="1" applyAlignment="1">
      <alignment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0" fontId="1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0" fillId="2" borderId="2" xfId="0" applyFill="1" applyBorder="1" applyAlignment="1">
      <alignment horizontal="right" vertical="center" wrapText="1"/>
    </xf>
    <xf numFmtId="0" fontId="0" fillId="2" borderId="0" xfId="0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0" fontId="0" fillId="2" borderId="0" xfId="0" applyFill="1" applyAlignment="1">
      <alignment horizontal="right" vertical="top" wrapText="1"/>
    </xf>
    <xf numFmtId="0" fontId="5" fillId="2" borderId="0" xfId="0" applyFont="1" applyFill="1" applyAlignment="1">
      <alignment horizontal="center" vertical="top" wrapText="1"/>
    </xf>
    <xf numFmtId="0" fontId="0" fillId="2" borderId="0" xfId="0" applyFill="1" applyAlignment="1">
      <alignment horizontal="right" vertical="top" wrapText="1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workbookViewId="0">
      <selection sqref="A1:XFD1048576"/>
    </sheetView>
  </sheetViews>
  <sheetFormatPr defaultRowHeight="12.75" x14ac:dyDescent="0.2"/>
  <cols>
    <col min="1" max="1" width="57.1640625" style="14" customWidth="1"/>
    <col min="2" max="2" width="9" style="14" customWidth="1"/>
    <col min="3" max="3" width="9.1640625" style="14" customWidth="1"/>
    <col min="4" max="4" width="15" style="14" customWidth="1"/>
    <col min="5" max="5" width="8.6640625" style="14" customWidth="1"/>
    <col min="6" max="6" width="17.6640625" style="14" customWidth="1"/>
    <col min="7" max="7" width="19.83203125" style="14" customWidth="1"/>
    <col min="8" max="8" width="19.1640625" style="14" customWidth="1"/>
    <col min="9" max="16384" width="9.33203125" style="14"/>
  </cols>
  <sheetData>
    <row r="1" spans="1:8" x14ac:dyDescent="0.2">
      <c r="A1" s="14" t="s">
        <v>0</v>
      </c>
    </row>
    <row r="2" spans="1:8" ht="43.5" customHeight="1" x14ac:dyDescent="0.2">
      <c r="A2" s="28" t="s">
        <v>120</v>
      </c>
      <c r="B2" s="28"/>
      <c r="C2" s="28"/>
      <c r="D2" s="28"/>
      <c r="E2" s="28"/>
      <c r="F2" s="28"/>
      <c r="G2" s="28"/>
      <c r="H2" s="28"/>
    </row>
    <row r="3" spans="1:8" ht="33" customHeight="1" x14ac:dyDescent="0.2">
      <c r="A3" s="29" t="s">
        <v>128</v>
      </c>
      <c r="B3" s="29"/>
      <c r="C3" s="29"/>
      <c r="D3" s="29"/>
      <c r="E3" s="29"/>
      <c r="F3" s="29"/>
      <c r="G3" s="29"/>
      <c r="H3" s="29"/>
    </row>
    <row r="4" spans="1:8" ht="20.45" customHeight="1" x14ac:dyDescent="0.2">
      <c r="B4" s="15"/>
      <c r="C4" s="15"/>
      <c r="D4" s="15"/>
      <c r="E4" s="15"/>
      <c r="H4" s="25" t="s">
        <v>127</v>
      </c>
    </row>
    <row r="5" spans="1:8" ht="76.5" customHeight="1" x14ac:dyDescent="0.2">
      <c r="A5" s="16" t="s">
        <v>1</v>
      </c>
      <c r="B5" s="16" t="s">
        <v>2</v>
      </c>
      <c r="C5" s="16" t="s">
        <v>3</v>
      </c>
      <c r="D5" s="16" t="s">
        <v>4</v>
      </c>
      <c r="E5" s="16" t="s">
        <v>5</v>
      </c>
      <c r="F5" s="16" t="s">
        <v>121</v>
      </c>
      <c r="G5" s="16" t="s">
        <v>122</v>
      </c>
      <c r="H5" s="16" t="s">
        <v>123</v>
      </c>
    </row>
    <row r="6" spans="1:8" ht="19.7" customHeight="1" x14ac:dyDescent="0.2">
      <c r="A6" s="17" t="s">
        <v>6</v>
      </c>
      <c r="B6" s="16" t="s">
        <v>0</v>
      </c>
      <c r="C6" s="16" t="s">
        <v>0</v>
      </c>
      <c r="D6" s="16" t="s">
        <v>0</v>
      </c>
      <c r="E6" s="16" t="s">
        <v>0</v>
      </c>
      <c r="F6" s="3">
        <f>F7+F33+F44+F50+F67+F71+F75+F86+F90+F30</f>
        <v>39688758</v>
      </c>
      <c r="G6" s="3">
        <f>G7+G33+G44+G50+G67+G71+G75+G86+G90+G30</f>
        <v>42265175</v>
      </c>
      <c r="H6" s="3">
        <f>H7+H33+H44+H50+H67+H71+H75+H86+H90+H30</f>
        <v>40669760</v>
      </c>
    </row>
    <row r="7" spans="1:8" ht="14.45" customHeight="1" x14ac:dyDescent="0.2">
      <c r="A7" s="1" t="s">
        <v>7</v>
      </c>
      <c r="B7" s="2" t="s">
        <v>8</v>
      </c>
      <c r="C7" s="2" t="s">
        <v>0</v>
      </c>
      <c r="D7" s="2" t="s">
        <v>0</v>
      </c>
      <c r="E7" s="2" t="s">
        <v>0</v>
      </c>
      <c r="F7" s="3">
        <f>F8+F13+F20+F22</f>
        <v>13155151.33</v>
      </c>
      <c r="G7" s="3">
        <f>G8+G13+G20+G22</f>
        <v>13155151.33</v>
      </c>
      <c r="H7" s="3">
        <f>H8+H13+H20+H22</f>
        <v>13155151.33</v>
      </c>
    </row>
    <row r="8" spans="1:8" ht="14.45" customHeight="1" x14ac:dyDescent="0.2">
      <c r="A8" s="1" t="s">
        <v>9</v>
      </c>
      <c r="B8" s="2" t="s">
        <v>8</v>
      </c>
      <c r="C8" s="2" t="s">
        <v>10</v>
      </c>
      <c r="D8" s="2" t="s">
        <v>0</v>
      </c>
      <c r="E8" s="2" t="s">
        <v>0</v>
      </c>
      <c r="F8" s="3">
        <f t="shared" ref="F8:H11" si="0">F9</f>
        <v>1533004.7</v>
      </c>
      <c r="G8" s="3">
        <f t="shared" si="0"/>
        <v>1533004.7</v>
      </c>
      <c r="H8" s="3">
        <f t="shared" si="0"/>
        <v>1533004.7</v>
      </c>
    </row>
    <row r="9" spans="1:8" ht="14.45" customHeight="1" x14ac:dyDescent="0.2">
      <c r="A9" s="1" t="s">
        <v>11</v>
      </c>
      <c r="B9" s="2" t="s">
        <v>8</v>
      </c>
      <c r="C9" s="2" t="s">
        <v>10</v>
      </c>
      <c r="D9" s="2" t="s">
        <v>12</v>
      </c>
      <c r="E9" s="2" t="s">
        <v>0</v>
      </c>
      <c r="F9" s="3">
        <f t="shared" si="0"/>
        <v>1533004.7</v>
      </c>
      <c r="G9" s="3">
        <f t="shared" si="0"/>
        <v>1533004.7</v>
      </c>
      <c r="H9" s="3">
        <f t="shared" si="0"/>
        <v>1533004.7</v>
      </c>
    </row>
    <row r="10" spans="1:8" ht="28.9" customHeight="1" x14ac:dyDescent="0.2">
      <c r="A10" s="1" t="s">
        <v>13</v>
      </c>
      <c r="B10" s="2" t="s">
        <v>8</v>
      </c>
      <c r="C10" s="2" t="s">
        <v>10</v>
      </c>
      <c r="D10" s="2" t="s">
        <v>14</v>
      </c>
      <c r="E10" s="2" t="s">
        <v>0</v>
      </c>
      <c r="F10" s="3">
        <f t="shared" si="0"/>
        <v>1533004.7</v>
      </c>
      <c r="G10" s="3">
        <f t="shared" si="0"/>
        <v>1533004.7</v>
      </c>
      <c r="H10" s="3">
        <f t="shared" si="0"/>
        <v>1533004.7</v>
      </c>
    </row>
    <row r="11" spans="1:8" ht="14.45" customHeight="1" x14ac:dyDescent="0.2">
      <c r="A11" s="4" t="s">
        <v>15</v>
      </c>
      <c r="B11" s="5" t="s">
        <v>8</v>
      </c>
      <c r="C11" s="5" t="s">
        <v>10</v>
      </c>
      <c r="D11" s="5" t="s">
        <v>16</v>
      </c>
      <c r="E11" s="5" t="s">
        <v>0</v>
      </c>
      <c r="F11" s="7">
        <f t="shared" si="0"/>
        <v>1533004.7</v>
      </c>
      <c r="G11" s="7">
        <f t="shared" si="0"/>
        <v>1533004.7</v>
      </c>
      <c r="H11" s="7">
        <f t="shared" si="0"/>
        <v>1533004.7</v>
      </c>
    </row>
    <row r="12" spans="1:8" ht="14.45" customHeight="1" x14ac:dyDescent="0.2">
      <c r="A12" s="10" t="s">
        <v>17</v>
      </c>
      <c r="B12" s="11" t="s">
        <v>8</v>
      </c>
      <c r="C12" s="11" t="s">
        <v>10</v>
      </c>
      <c r="D12" s="11" t="s">
        <v>16</v>
      </c>
      <c r="E12" s="11" t="s">
        <v>18</v>
      </c>
      <c r="F12" s="8">
        <v>1533004.7</v>
      </c>
      <c r="G12" s="8">
        <v>1533004.7</v>
      </c>
      <c r="H12" s="8">
        <v>1533004.7</v>
      </c>
    </row>
    <row r="13" spans="1:8" ht="14.45" customHeight="1" x14ac:dyDescent="0.2">
      <c r="A13" s="1" t="s">
        <v>19</v>
      </c>
      <c r="B13" s="2" t="s">
        <v>8</v>
      </c>
      <c r="C13" s="2" t="s">
        <v>20</v>
      </c>
      <c r="D13" s="2" t="s">
        <v>0</v>
      </c>
      <c r="E13" s="2" t="s">
        <v>0</v>
      </c>
      <c r="F13" s="3">
        <f t="shared" ref="F13:H15" si="1">F14</f>
        <v>8102943.1300000008</v>
      </c>
      <c r="G13" s="3">
        <f t="shared" si="1"/>
        <v>8102943.1300000008</v>
      </c>
      <c r="H13" s="3">
        <f t="shared" si="1"/>
        <v>8102943.1300000008</v>
      </c>
    </row>
    <row r="14" spans="1:8" ht="14.45" customHeight="1" x14ac:dyDescent="0.2">
      <c r="A14" s="1" t="s">
        <v>11</v>
      </c>
      <c r="B14" s="2" t="s">
        <v>8</v>
      </c>
      <c r="C14" s="2" t="s">
        <v>20</v>
      </c>
      <c r="D14" s="2" t="s">
        <v>12</v>
      </c>
      <c r="E14" s="2" t="s">
        <v>0</v>
      </c>
      <c r="F14" s="3">
        <f t="shared" si="1"/>
        <v>8102943.1300000008</v>
      </c>
      <c r="G14" s="3">
        <f t="shared" si="1"/>
        <v>8102943.1300000008</v>
      </c>
      <c r="H14" s="3">
        <f t="shared" si="1"/>
        <v>8102943.1300000008</v>
      </c>
    </row>
    <row r="15" spans="1:8" ht="28.9" customHeight="1" x14ac:dyDescent="0.2">
      <c r="A15" s="1" t="s">
        <v>13</v>
      </c>
      <c r="B15" s="2" t="s">
        <v>8</v>
      </c>
      <c r="C15" s="2" t="s">
        <v>20</v>
      </c>
      <c r="D15" s="2" t="s">
        <v>14</v>
      </c>
      <c r="E15" s="2" t="s">
        <v>0</v>
      </c>
      <c r="F15" s="3">
        <f t="shared" si="1"/>
        <v>8102943.1300000008</v>
      </c>
      <c r="G15" s="3">
        <f t="shared" si="1"/>
        <v>8102943.1300000008</v>
      </c>
      <c r="H15" s="3">
        <f t="shared" si="1"/>
        <v>8102943.1300000008</v>
      </c>
    </row>
    <row r="16" spans="1:8" ht="28.9" customHeight="1" x14ac:dyDescent="0.2">
      <c r="A16" s="4" t="s">
        <v>21</v>
      </c>
      <c r="B16" s="5" t="s">
        <v>8</v>
      </c>
      <c r="C16" s="5" t="s">
        <v>20</v>
      </c>
      <c r="D16" s="5" t="s">
        <v>22</v>
      </c>
      <c r="E16" s="5" t="s">
        <v>0</v>
      </c>
      <c r="F16" s="7">
        <f>F17+F18+F19</f>
        <v>8102943.1300000008</v>
      </c>
      <c r="G16" s="7">
        <f>G17+G18+G19</f>
        <v>8102943.1300000008</v>
      </c>
      <c r="H16" s="7">
        <f>H17+H18+H19</f>
        <v>8102943.1300000008</v>
      </c>
    </row>
    <row r="17" spans="1:8" ht="14.45" customHeight="1" x14ac:dyDescent="0.2">
      <c r="A17" s="10" t="s">
        <v>17</v>
      </c>
      <c r="B17" s="11" t="s">
        <v>8</v>
      </c>
      <c r="C17" s="11" t="s">
        <v>20</v>
      </c>
      <c r="D17" s="11" t="s">
        <v>22</v>
      </c>
      <c r="E17" s="11" t="s">
        <v>18</v>
      </c>
      <c r="F17" s="8">
        <v>5160975.1100000003</v>
      </c>
      <c r="G17" s="8">
        <v>5160975.1100000003</v>
      </c>
      <c r="H17" s="8">
        <v>5160975.1100000003</v>
      </c>
    </row>
    <row r="18" spans="1:8" ht="28.9" customHeight="1" x14ac:dyDescent="0.2">
      <c r="A18" s="10" t="s">
        <v>23</v>
      </c>
      <c r="B18" s="11" t="s">
        <v>8</v>
      </c>
      <c r="C18" s="11" t="s">
        <v>20</v>
      </c>
      <c r="D18" s="11" t="s">
        <v>22</v>
      </c>
      <c r="E18" s="11" t="s">
        <v>24</v>
      </c>
      <c r="F18" s="8">
        <v>2793092.02</v>
      </c>
      <c r="G18" s="8">
        <v>2793092.02</v>
      </c>
      <c r="H18" s="8">
        <v>2793092.02</v>
      </c>
    </row>
    <row r="19" spans="1:8" ht="14.45" customHeight="1" x14ac:dyDescent="0.2">
      <c r="A19" s="10" t="s">
        <v>25</v>
      </c>
      <c r="B19" s="11" t="s">
        <v>8</v>
      </c>
      <c r="C19" s="11" t="s">
        <v>20</v>
      </c>
      <c r="D19" s="11" t="s">
        <v>22</v>
      </c>
      <c r="E19" s="11" t="s">
        <v>26</v>
      </c>
      <c r="F19" s="8">
        <v>148876</v>
      </c>
      <c r="G19" s="8">
        <v>148876</v>
      </c>
      <c r="H19" s="8">
        <v>148876</v>
      </c>
    </row>
    <row r="20" spans="1:8" ht="14.45" customHeight="1" x14ac:dyDescent="0.2">
      <c r="A20" s="18" t="s">
        <v>89</v>
      </c>
      <c r="B20" s="5" t="s">
        <v>8</v>
      </c>
      <c r="C20" s="5">
        <v>103</v>
      </c>
      <c r="D20" s="6" t="s">
        <v>90</v>
      </c>
      <c r="E20" s="5" t="s">
        <v>0</v>
      </c>
      <c r="F20" s="7">
        <f>F21</f>
        <v>832863.5</v>
      </c>
      <c r="G20" s="7">
        <f>G21</f>
        <v>832863.5</v>
      </c>
      <c r="H20" s="7">
        <f>H21</f>
        <v>832863.5</v>
      </c>
    </row>
    <row r="21" spans="1:8" ht="14.45" customHeight="1" x14ac:dyDescent="0.2">
      <c r="A21" s="10" t="s">
        <v>25</v>
      </c>
      <c r="B21" s="11" t="s">
        <v>8</v>
      </c>
      <c r="C21" s="11">
        <v>103</v>
      </c>
      <c r="D21" s="11" t="s">
        <v>90</v>
      </c>
      <c r="E21" s="11" t="s">
        <v>26</v>
      </c>
      <c r="F21" s="8">
        <v>832863.5</v>
      </c>
      <c r="G21" s="8">
        <v>832863.5</v>
      </c>
      <c r="H21" s="8">
        <v>832863.5</v>
      </c>
    </row>
    <row r="22" spans="1:8" ht="14.45" customHeight="1" x14ac:dyDescent="0.2">
      <c r="A22" s="1" t="s">
        <v>27</v>
      </c>
      <c r="B22" s="2" t="s">
        <v>8</v>
      </c>
      <c r="C22" s="2" t="s">
        <v>28</v>
      </c>
      <c r="D22" s="2" t="s">
        <v>0</v>
      </c>
      <c r="E22" s="2" t="s">
        <v>0</v>
      </c>
      <c r="F22" s="3">
        <f>F23</f>
        <v>2686340</v>
      </c>
      <c r="G22" s="3">
        <f>G23</f>
        <v>2686340</v>
      </c>
      <c r="H22" s="3">
        <f>H23</f>
        <v>2686340</v>
      </c>
    </row>
    <row r="23" spans="1:8" ht="14.45" customHeight="1" x14ac:dyDescent="0.2">
      <c r="A23" s="1" t="s">
        <v>11</v>
      </c>
      <c r="B23" s="2" t="s">
        <v>8</v>
      </c>
      <c r="C23" s="2" t="s">
        <v>28</v>
      </c>
      <c r="D23" s="2" t="s">
        <v>12</v>
      </c>
      <c r="E23" s="2" t="s">
        <v>0</v>
      </c>
      <c r="F23" s="3">
        <f t="shared" ref="F23:H23" si="2">F24+F26+F28</f>
        <v>2686340</v>
      </c>
      <c r="G23" s="3">
        <f t="shared" si="2"/>
        <v>2686340</v>
      </c>
      <c r="H23" s="3">
        <f t="shared" si="2"/>
        <v>2686340</v>
      </c>
    </row>
    <row r="24" spans="1:8" ht="28.9" customHeight="1" x14ac:dyDescent="0.2">
      <c r="A24" s="4" t="s">
        <v>29</v>
      </c>
      <c r="B24" s="5" t="s">
        <v>8</v>
      </c>
      <c r="C24" s="5" t="s">
        <v>28</v>
      </c>
      <c r="D24" s="5" t="s">
        <v>30</v>
      </c>
      <c r="E24" s="5" t="s">
        <v>0</v>
      </c>
      <c r="F24" s="7">
        <f>F25</f>
        <v>2656340</v>
      </c>
      <c r="G24" s="7">
        <f>G25</f>
        <v>2656340</v>
      </c>
      <c r="H24" s="7">
        <f>H25</f>
        <v>2656340</v>
      </c>
    </row>
    <row r="25" spans="1:8" ht="28.9" customHeight="1" x14ac:dyDescent="0.2">
      <c r="A25" s="10" t="s">
        <v>23</v>
      </c>
      <c r="B25" s="11" t="s">
        <v>8</v>
      </c>
      <c r="C25" s="11" t="s">
        <v>28</v>
      </c>
      <c r="D25" s="11" t="s">
        <v>30</v>
      </c>
      <c r="E25" s="11" t="s">
        <v>24</v>
      </c>
      <c r="F25" s="8">
        <v>2656340</v>
      </c>
      <c r="G25" s="8">
        <v>2656340</v>
      </c>
      <c r="H25" s="8">
        <v>2656340</v>
      </c>
    </row>
    <row r="26" spans="1:8" ht="14.45" customHeight="1" x14ac:dyDescent="0.2">
      <c r="A26" s="4" t="s">
        <v>31</v>
      </c>
      <c r="B26" s="5" t="s">
        <v>8</v>
      </c>
      <c r="C26" s="5" t="s">
        <v>28</v>
      </c>
      <c r="D26" s="5" t="s">
        <v>32</v>
      </c>
      <c r="E26" s="5" t="s">
        <v>0</v>
      </c>
      <c r="F26" s="7">
        <f>F27</f>
        <v>30000</v>
      </c>
      <c r="G26" s="7">
        <f>G27</f>
        <v>30000</v>
      </c>
      <c r="H26" s="7">
        <f>H27</f>
        <v>30000</v>
      </c>
    </row>
    <row r="27" spans="1:8" ht="28.9" customHeight="1" x14ac:dyDescent="0.2">
      <c r="A27" s="10" t="s">
        <v>23</v>
      </c>
      <c r="B27" s="11" t="s">
        <v>8</v>
      </c>
      <c r="C27" s="11" t="s">
        <v>28</v>
      </c>
      <c r="D27" s="11" t="s">
        <v>32</v>
      </c>
      <c r="E27" s="11" t="s">
        <v>24</v>
      </c>
      <c r="F27" s="8">
        <v>30000</v>
      </c>
      <c r="G27" s="8">
        <v>30000</v>
      </c>
      <c r="H27" s="8">
        <v>30000</v>
      </c>
    </row>
    <row r="28" spans="1:8" ht="28.9" customHeight="1" x14ac:dyDescent="0.2">
      <c r="A28" s="4" t="s">
        <v>124</v>
      </c>
      <c r="B28" s="5" t="s">
        <v>8</v>
      </c>
      <c r="C28" s="5" t="s">
        <v>28</v>
      </c>
      <c r="D28" s="5" t="s">
        <v>32</v>
      </c>
      <c r="E28" s="11"/>
      <c r="F28" s="13">
        <f>F29</f>
        <v>0</v>
      </c>
      <c r="G28" s="13">
        <f t="shared" ref="G28:H28" si="3">G29</f>
        <v>0</v>
      </c>
      <c r="H28" s="13">
        <f t="shared" si="3"/>
        <v>0</v>
      </c>
    </row>
    <row r="29" spans="1:8" ht="28.9" customHeight="1" x14ac:dyDescent="0.2">
      <c r="A29" s="19" t="s">
        <v>25</v>
      </c>
      <c r="B29" s="11" t="s">
        <v>8</v>
      </c>
      <c r="C29" s="11" t="s">
        <v>28</v>
      </c>
      <c r="D29" s="11" t="s">
        <v>32</v>
      </c>
      <c r="E29" s="11">
        <v>800</v>
      </c>
      <c r="F29" s="8">
        <v>0</v>
      </c>
      <c r="G29" s="8">
        <v>0</v>
      </c>
      <c r="H29" s="8">
        <v>0</v>
      </c>
    </row>
    <row r="30" spans="1:8" ht="28.9" customHeight="1" x14ac:dyDescent="0.2">
      <c r="A30" s="4" t="s">
        <v>110</v>
      </c>
      <c r="B30" s="5" t="s">
        <v>111</v>
      </c>
      <c r="C30" s="5" t="s">
        <v>112</v>
      </c>
      <c r="D30" s="5" t="s">
        <v>113</v>
      </c>
      <c r="E30" s="5" t="s">
        <v>0</v>
      </c>
      <c r="F30" s="7">
        <f>F31+F32</f>
        <v>713900</v>
      </c>
      <c r="G30" s="7">
        <f>G31+G32</f>
        <v>721000</v>
      </c>
      <c r="H30" s="7">
        <f>H31+H32</f>
        <v>0</v>
      </c>
    </row>
    <row r="31" spans="1:8" ht="28.9" customHeight="1" x14ac:dyDescent="0.2">
      <c r="A31" s="10" t="s">
        <v>17</v>
      </c>
      <c r="B31" s="11" t="s">
        <v>111</v>
      </c>
      <c r="C31" s="11" t="s">
        <v>112</v>
      </c>
      <c r="D31" s="11" t="s">
        <v>113</v>
      </c>
      <c r="E31" s="11" t="s">
        <v>18</v>
      </c>
      <c r="F31" s="8">
        <v>510090.39</v>
      </c>
      <c r="G31" s="8">
        <v>510090.39</v>
      </c>
      <c r="H31" s="8"/>
    </row>
    <row r="32" spans="1:8" ht="28.9" customHeight="1" x14ac:dyDescent="0.2">
      <c r="A32" s="10" t="s">
        <v>23</v>
      </c>
      <c r="B32" s="11" t="s">
        <v>111</v>
      </c>
      <c r="C32" s="11" t="s">
        <v>112</v>
      </c>
      <c r="D32" s="11" t="s">
        <v>113</v>
      </c>
      <c r="E32" s="11" t="s">
        <v>24</v>
      </c>
      <c r="F32" s="8">
        <f>223509.61-19700</f>
        <v>203809.61</v>
      </c>
      <c r="G32" s="8">
        <f>223509.61-12600</f>
        <v>210909.61</v>
      </c>
      <c r="H32" s="8"/>
    </row>
    <row r="33" spans="1:8" ht="28.9" customHeight="1" x14ac:dyDescent="0.2">
      <c r="A33" s="1" t="s">
        <v>33</v>
      </c>
      <c r="B33" s="2" t="s">
        <v>34</v>
      </c>
      <c r="C33" s="2" t="s">
        <v>0</v>
      </c>
      <c r="D33" s="2" t="s">
        <v>0</v>
      </c>
      <c r="E33" s="2" t="s">
        <v>0</v>
      </c>
      <c r="F33" s="3">
        <f>F39+F34</f>
        <v>4225462.18</v>
      </c>
      <c r="G33" s="3">
        <f>G39+G34</f>
        <v>4970949.18</v>
      </c>
      <c r="H33" s="3">
        <f>H39+H34</f>
        <v>2565834.1800000002</v>
      </c>
    </row>
    <row r="34" spans="1:8" ht="28.9" customHeight="1" x14ac:dyDescent="0.2">
      <c r="A34" s="1" t="s">
        <v>114</v>
      </c>
      <c r="B34" s="2" t="s">
        <v>112</v>
      </c>
      <c r="C34" s="2" t="s">
        <v>115</v>
      </c>
      <c r="D34" s="2" t="s">
        <v>0</v>
      </c>
      <c r="E34" s="2" t="s">
        <v>0</v>
      </c>
      <c r="F34" s="3">
        <f t="shared" ref="F34:H35" si="4">F35</f>
        <v>7628</v>
      </c>
      <c r="G34" s="3">
        <f t="shared" si="4"/>
        <v>8115</v>
      </c>
      <c r="H34" s="3">
        <f t="shared" si="4"/>
        <v>0</v>
      </c>
    </row>
    <row r="35" spans="1:8" ht="28.9" customHeight="1" x14ac:dyDescent="0.2">
      <c r="A35" s="1" t="s">
        <v>11</v>
      </c>
      <c r="B35" s="2" t="s">
        <v>112</v>
      </c>
      <c r="C35" s="2" t="s">
        <v>115</v>
      </c>
      <c r="D35" s="2" t="s">
        <v>12</v>
      </c>
      <c r="E35" s="2" t="s">
        <v>0</v>
      </c>
      <c r="F35" s="3">
        <f t="shared" si="4"/>
        <v>7628</v>
      </c>
      <c r="G35" s="3">
        <f t="shared" si="4"/>
        <v>8115</v>
      </c>
      <c r="H35" s="3">
        <f t="shared" si="4"/>
        <v>0</v>
      </c>
    </row>
    <row r="36" spans="1:8" ht="28.9" customHeight="1" x14ac:dyDescent="0.2">
      <c r="A36" s="1" t="s">
        <v>116</v>
      </c>
      <c r="B36" s="2" t="s">
        <v>112</v>
      </c>
      <c r="C36" s="2" t="s">
        <v>115</v>
      </c>
      <c r="D36" s="2" t="s">
        <v>117</v>
      </c>
      <c r="E36" s="2" t="s">
        <v>0</v>
      </c>
      <c r="F36" s="3">
        <f>F38</f>
        <v>7628</v>
      </c>
      <c r="G36" s="3">
        <f>G38</f>
        <v>8115</v>
      </c>
      <c r="H36" s="3">
        <f>H38</f>
        <v>0</v>
      </c>
    </row>
    <row r="37" spans="1:8" ht="28.9" customHeight="1" x14ac:dyDescent="0.2">
      <c r="A37" s="4" t="s">
        <v>118</v>
      </c>
      <c r="B37" s="5" t="s">
        <v>112</v>
      </c>
      <c r="C37" s="5" t="s">
        <v>115</v>
      </c>
      <c r="D37" s="5" t="s">
        <v>119</v>
      </c>
      <c r="E37" s="5" t="s">
        <v>0</v>
      </c>
      <c r="F37" s="7">
        <f>F38</f>
        <v>7628</v>
      </c>
      <c r="G37" s="7">
        <f>G38</f>
        <v>8115</v>
      </c>
      <c r="H37" s="7">
        <f>H38</f>
        <v>0</v>
      </c>
    </row>
    <row r="38" spans="1:8" ht="28.9" customHeight="1" x14ac:dyDescent="0.2">
      <c r="A38" s="10" t="s">
        <v>23</v>
      </c>
      <c r="B38" s="11" t="s">
        <v>112</v>
      </c>
      <c r="C38" s="11" t="s">
        <v>115</v>
      </c>
      <c r="D38" s="11" t="s">
        <v>119</v>
      </c>
      <c r="E38" s="11" t="s">
        <v>24</v>
      </c>
      <c r="F38" s="8">
        <v>7628</v>
      </c>
      <c r="G38" s="8">
        <v>8115</v>
      </c>
      <c r="H38" s="8">
        <v>0</v>
      </c>
    </row>
    <row r="39" spans="1:8" ht="14.45" customHeight="1" x14ac:dyDescent="0.2">
      <c r="A39" s="1" t="s">
        <v>35</v>
      </c>
      <c r="B39" s="2" t="s">
        <v>34</v>
      </c>
      <c r="C39" s="2" t="s">
        <v>36</v>
      </c>
      <c r="D39" s="2" t="s">
        <v>0</v>
      </c>
      <c r="E39" s="2" t="s">
        <v>0</v>
      </c>
      <c r="F39" s="3">
        <f>F40+F42+F43</f>
        <v>4217834.18</v>
      </c>
      <c r="G39" s="3">
        <f t="shared" ref="G39:H39" si="5">G40+G42+G43</f>
        <v>4962834.18</v>
      </c>
      <c r="H39" s="3">
        <f t="shared" si="5"/>
        <v>2565834.1800000002</v>
      </c>
    </row>
    <row r="40" spans="1:8" ht="43.35" customHeight="1" x14ac:dyDescent="0.2">
      <c r="A40" s="4" t="s">
        <v>37</v>
      </c>
      <c r="B40" s="5" t="s">
        <v>34</v>
      </c>
      <c r="C40" s="5" t="s">
        <v>36</v>
      </c>
      <c r="D40" s="5" t="s">
        <v>92</v>
      </c>
      <c r="E40" s="5" t="s">
        <v>0</v>
      </c>
      <c r="F40" s="7">
        <f>F41</f>
        <v>3367000</v>
      </c>
      <c r="G40" s="7">
        <f>G41</f>
        <v>4112000</v>
      </c>
      <c r="H40" s="7">
        <f>H41</f>
        <v>1715000</v>
      </c>
    </row>
    <row r="41" spans="1:8" ht="28.9" customHeight="1" x14ac:dyDescent="0.2">
      <c r="A41" s="10" t="s">
        <v>23</v>
      </c>
      <c r="B41" s="11" t="s">
        <v>34</v>
      </c>
      <c r="C41" s="11" t="s">
        <v>36</v>
      </c>
      <c r="D41" s="12" t="s">
        <v>92</v>
      </c>
      <c r="E41" s="11" t="s">
        <v>24</v>
      </c>
      <c r="F41" s="8">
        <v>3367000</v>
      </c>
      <c r="G41" s="8">
        <v>4112000</v>
      </c>
      <c r="H41" s="8">
        <v>1715000</v>
      </c>
    </row>
    <row r="42" spans="1:8" ht="28.9" customHeight="1" x14ac:dyDescent="0.2">
      <c r="A42" s="10" t="s">
        <v>23</v>
      </c>
      <c r="B42" s="11" t="s">
        <v>34</v>
      </c>
      <c r="C42" s="11" t="s">
        <v>36</v>
      </c>
      <c r="D42" s="11" t="s">
        <v>91</v>
      </c>
      <c r="E42" s="11" t="s">
        <v>24</v>
      </c>
      <c r="F42" s="8">
        <v>850834.18</v>
      </c>
      <c r="G42" s="8">
        <v>850834.18</v>
      </c>
      <c r="H42" s="8">
        <v>850834.18</v>
      </c>
    </row>
    <row r="43" spans="1:8" ht="28.9" hidden="1" customHeight="1" x14ac:dyDescent="0.2">
      <c r="A43" s="10" t="s">
        <v>23</v>
      </c>
      <c r="B43" s="11">
        <v>300</v>
      </c>
      <c r="C43" s="11">
        <v>309</v>
      </c>
      <c r="D43" s="20" t="s">
        <v>91</v>
      </c>
      <c r="E43" s="11">
        <v>400</v>
      </c>
      <c r="F43" s="8"/>
      <c r="G43" s="8"/>
      <c r="H43" s="8"/>
    </row>
    <row r="44" spans="1:8" ht="14.45" customHeight="1" x14ac:dyDescent="0.2">
      <c r="A44" s="1" t="s">
        <v>38</v>
      </c>
      <c r="B44" s="2" t="s">
        <v>39</v>
      </c>
      <c r="C44" s="2" t="s">
        <v>0</v>
      </c>
      <c r="D44" s="2" t="s">
        <v>0</v>
      </c>
      <c r="E44" s="2" t="s">
        <v>0</v>
      </c>
      <c r="F44" s="3">
        <f>F45</f>
        <v>200000</v>
      </c>
      <c r="G44" s="3">
        <f>G45</f>
        <v>200000</v>
      </c>
      <c r="H44" s="3">
        <f>H45</f>
        <v>200000</v>
      </c>
    </row>
    <row r="45" spans="1:8" ht="14.45" customHeight="1" x14ac:dyDescent="0.2">
      <c r="A45" s="1" t="s">
        <v>40</v>
      </c>
      <c r="B45" s="2" t="s">
        <v>39</v>
      </c>
      <c r="C45" s="2" t="s">
        <v>41</v>
      </c>
      <c r="D45" s="2" t="s">
        <v>0</v>
      </c>
      <c r="E45" s="2" t="s">
        <v>0</v>
      </c>
      <c r="F45" s="3">
        <f>F46+F48</f>
        <v>200000</v>
      </c>
      <c r="G45" s="3">
        <f>G46+G48</f>
        <v>200000</v>
      </c>
      <c r="H45" s="3">
        <f>H46+H48</f>
        <v>200000</v>
      </c>
    </row>
    <row r="46" spans="1:8" ht="14.45" customHeight="1" x14ac:dyDescent="0.2">
      <c r="A46" s="4" t="s">
        <v>42</v>
      </c>
      <c r="B46" s="5" t="s">
        <v>39</v>
      </c>
      <c r="C46" s="5" t="s">
        <v>41</v>
      </c>
      <c r="D46" s="5" t="s">
        <v>43</v>
      </c>
      <c r="E46" s="5" t="s">
        <v>0</v>
      </c>
      <c r="F46" s="7">
        <f>F47</f>
        <v>100000</v>
      </c>
      <c r="G46" s="7">
        <f>G47</f>
        <v>100000</v>
      </c>
      <c r="H46" s="7">
        <f>H47</f>
        <v>100000</v>
      </c>
    </row>
    <row r="47" spans="1:8" ht="28.9" customHeight="1" x14ac:dyDescent="0.2">
      <c r="A47" s="10" t="s">
        <v>23</v>
      </c>
      <c r="B47" s="11" t="s">
        <v>39</v>
      </c>
      <c r="C47" s="11" t="s">
        <v>41</v>
      </c>
      <c r="D47" s="11" t="s">
        <v>43</v>
      </c>
      <c r="E47" s="11" t="s">
        <v>24</v>
      </c>
      <c r="F47" s="8">
        <v>100000</v>
      </c>
      <c r="G47" s="8">
        <v>100000</v>
      </c>
      <c r="H47" s="8">
        <v>100000</v>
      </c>
    </row>
    <row r="48" spans="1:8" ht="28.9" customHeight="1" x14ac:dyDescent="0.2">
      <c r="A48" s="21" t="s">
        <v>93</v>
      </c>
      <c r="B48" s="5" t="s">
        <v>39</v>
      </c>
      <c r="C48" s="5" t="s">
        <v>41</v>
      </c>
      <c r="D48" s="6" t="s">
        <v>94</v>
      </c>
      <c r="E48" s="5" t="s">
        <v>0</v>
      </c>
      <c r="F48" s="22">
        <f>F49</f>
        <v>100000</v>
      </c>
      <c r="G48" s="22">
        <f>G49</f>
        <v>100000</v>
      </c>
      <c r="H48" s="22">
        <v>100000</v>
      </c>
    </row>
    <row r="49" spans="1:8" ht="28.9" customHeight="1" x14ac:dyDescent="0.2">
      <c r="A49" s="10" t="s">
        <v>23</v>
      </c>
      <c r="B49" s="11" t="s">
        <v>39</v>
      </c>
      <c r="C49" s="11" t="s">
        <v>41</v>
      </c>
      <c r="D49" s="11" t="s">
        <v>94</v>
      </c>
      <c r="E49" s="11" t="s">
        <v>24</v>
      </c>
      <c r="F49" s="8">
        <v>100000</v>
      </c>
      <c r="G49" s="8">
        <v>100000</v>
      </c>
      <c r="H49" s="8">
        <v>100000</v>
      </c>
    </row>
    <row r="50" spans="1:8" ht="14.45" customHeight="1" x14ac:dyDescent="0.2">
      <c r="A50" s="1" t="s">
        <v>44</v>
      </c>
      <c r="B50" s="2" t="s">
        <v>45</v>
      </c>
      <c r="C50" s="2" t="s">
        <v>0</v>
      </c>
      <c r="D50" s="2" t="s">
        <v>0</v>
      </c>
      <c r="E50" s="2" t="s">
        <v>0</v>
      </c>
      <c r="F50" s="3">
        <f t="shared" ref="F50:H50" si="6">F51+F58+F56</f>
        <v>10699405.32</v>
      </c>
      <c r="G50" s="3">
        <f t="shared" si="6"/>
        <v>12523235.32</v>
      </c>
      <c r="H50" s="3">
        <f t="shared" si="6"/>
        <v>14053935.32</v>
      </c>
    </row>
    <row r="51" spans="1:8" ht="14.45" customHeight="1" x14ac:dyDescent="0.2">
      <c r="A51" s="1" t="s">
        <v>46</v>
      </c>
      <c r="B51" s="2" t="s">
        <v>45</v>
      </c>
      <c r="C51" s="2" t="s">
        <v>47</v>
      </c>
      <c r="D51" s="2" t="s">
        <v>0</v>
      </c>
      <c r="E51" s="2" t="s">
        <v>0</v>
      </c>
      <c r="F51" s="3">
        <f>F52+F54</f>
        <v>6483749.1200000001</v>
      </c>
      <c r="G51" s="3">
        <f>G52+G54</f>
        <v>7693439.1200000001</v>
      </c>
      <c r="H51" s="3">
        <f>H52+H54</f>
        <v>8864219.1199999992</v>
      </c>
    </row>
    <row r="52" spans="1:8" ht="72.599999999999994" customHeight="1" x14ac:dyDescent="0.2">
      <c r="A52" s="4" t="s">
        <v>48</v>
      </c>
      <c r="B52" s="5" t="s">
        <v>45</v>
      </c>
      <c r="C52" s="5" t="s">
        <v>47</v>
      </c>
      <c r="D52" s="6" t="s">
        <v>95</v>
      </c>
      <c r="E52" s="5" t="s">
        <v>0</v>
      </c>
      <c r="F52" s="7">
        <f>F53</f>
        <v>336309.12</v>
      </c>
      <c r="G52" s="7">
        <f>G53</f>
        <v>336309.12</v>
      </c>
      <c r="H52" s="7">
        <v>336309.12</v>
      </c>
    </row>
    <row r="53" spans="1:8" ht="28.9" customHeight="1" x14ac:dyDescent="0.2">
      <c r="A53" s="10" t="s">
        <v>23</v>
      </c>
      <c r="B53" s="11" t="s">
        <v>45</v>
      </c>
      <c r="C53" s="11" t="s">
        <v>47</v>
      </c>
      <c r="D53" s="11" t="s">
        <v>95</v>
      </c>
      <c r="E53" s="11" t="s">
        <v>24</v>
      </c>
      <c r="F53" s="8">
        <v>336309.12</v>
      </c>
      <c r="G53" s="8">
        <v>336309.12</v>
      </c>
      <c r="H53" s="8">
        <v>336309.12</v>
      </c>
    </row>
    <row r="54" spans="1:8" ht="28.9" customHeight="1" x14ac:dyDescent="0.2">
      <c r="A54" s="21" t="s">
        <v>52</v>
      </c>
      <c r="B54" s="6" t="s">
        <v>45</v>
      </c>
      <c r="C54" s="6" t="s">
        <v>47</v>
      </c>
      <c r="D54" s="6" t="s">
        <v>96</v>
      </c>
      <c r="E54" s="6"/>
      <c r="F54" s="22">
        <f>F55</f>
        <v>6147440</v>
      </c>
      <c r="G54" s="22">
        <f t="shared" ref="G54" si="7">G55</f>
        <v>7357130</v>
      </c>
      <c r="H54" s="22">
        <f>H55</f>
        <v>8527910</v>
      </c>
    </row>
    <row r="55" spans="1:8" ht="28.9" customHeight="1" x14ac:dyDescent="0.2">
      <c r="A55" s="10" t="s">
        <v>23</v>
      </c>
      <c r="B55" s="11" t="s">
        <v>45</v>
      </c>
      <c r="C55" s="11" t="s">
        <v>47</v>
      </c>
      <c r="D55" s="11" t="s">
        <v>96</v>
      </c>
      <c r="E55" s="11" t="s">
        <v>24</v>
      </c>
      <c r="F55" s="8">
        <v>6147440</v>
      </c>
      <c r="G55" s="8">
        <v>7357130</v>
      </c>
      <c r="H55" s="8">
        <v>8527910</v>
      </c>
    </row>
    <row r="56" spans="1:8" ht="28.9" customHeight="1" x14ac:dyDescent="0.2">
      <c r="A56" s="23" t="s">
        <v>125</v>
      </c>
      <c r="B56" s="5" t="s">
        <v>45</v>
      </c>
      <c r="C56" s="5" t="s">
        <v>47</v>
      </c>
      <c r="D56" s="5" t="s">
        <v>126</v>
      </c>
      <c r="E56" s="11"/>
      <c r="F56" s="7">
        <f t="shared" ref="F56:H56" si="8">F57</f>
        <v>0</v>
      </c>
      <c r="G56" s="7">
        <f t="shared" si="8"/>
        <v>0</v>
      </c>
      <c r="H56" s="7">
        <f t="shared" si="8"/>
        <v>0</v>
      </c>
    </row>
    <row r="57" spans="1:8" ht="28.9" customHeight="1" x14ac:dyDescent="0.2">
      <c r="A57" s="10" t="s">
        <v>23</v>
      </c>
      <c r="B57" s="11" t="s">
        <v>45</v>
      </c>
      <c r="C57" s="11" t="s">
        <v>47</v>
      </c>
      <c r="D57" s="20" t="s">
        <v>126</v>
      </c>
      <c r="E57" s="11">
        <v>400</v>
      </c>
      <c r="F57" s="8">
        <v>0</v>
      </c>
      <c r="G57" s="8">
        <v>0</v>
      </c>
      <c r="H57" s="8">
        <v>0</v>
      </c>
    </row>
    <row r="58" spans="1:8" ht="14.45" customHeight="1" x14ac:dyDescent="0.2">
      <c r="A58" s="1" t="s">
        <v>49</v>
      </c>
      <c r="B58" s="2" t="s">
        <v>45</v>
      </c>
      <c r="C58" s="2" t="s">
        <v>50</v>
      </c>
      <c r="D58" s="2" t="s">
        <v>0</v>
      </c>
      <c r="E58" s="2" t="s">
        <v>0</v>
      </c>
      <c r="F58" s="3">
        <f>F59+F63+F65+F61</f>
        <v>4215656.2</v>
      </c>
      <c r="G58" s="3">
        <f>G59+G63+G65+G61</f>
        <v>4829796.2</v>
      </c>
      <c r="H58" s="3">
        <f>H59+H63+H65+H61</f>
        <v>5189716.2</v>
      </c>
    </row>
    <row r="59" spans="1:8" ht="14.45" customHeight="1" x14ac:dyDescent="0.2">
      <c r="A59" s="24" t="s">
        <v>97</v>
      </c>
      <c r="B59" s="5" t="s">
        <v>45</v>
      </c>
      <c r="C59" s="5" t="s">
        <v>50</v>
      </c>
      <c r="D59" s="6" t="s">
        <v>91</v>
      </c>
      <c r="E59" s="5" t="s">
        <v>0</v>
      </c>
      <c r="F59" s="7">
        <f>F60</f>
        <v>410704</v>
      </c>
      <c r="G59" s="7">
        <f>G60</f>
        <v>410704</v>
      </c>
      <c r="H59" s="7">
        <f>H60</f>
        <v>410704</v>
      </c>
    </row>
    <row r="60" spans="1:8" ht="28.9" customHeight="1" x14ac:dyDescent="0.2">
      <c r="A60" s="10" t="s">
        <v>23</v>
      </c>
      <c r="B60" s="11" t="s">
        <v>45</v>
      </c>
      <c r="C60" s="11" t="s">
        <v>50</v>
      </c>
      <c r="D60" s="11" t="s">
        <v>91</v>
      </c>
      <c r="E60" s="11" t="s">
        <v>24</v>
      </c>
      <c r="F60" s="8">
        <v>410704</v>
      </c>
      <c r="G60" s="8">
        <v>410704</v>
      </c>
      <c r="H60" s="8">
        <v>410704</v>
      </c>
    </row>
    <row r="61" spans="1:8" ht="28.9" customHeight="1" x14ac:dyDescent="0.2">
      <c r="A61" s="4" t="s">
        <v>53</v>
      </c>
      <c r="B61" s="5" t="s">
        <v>45</v>
      </c>
      <c r="C61" s="5" t="s">
        <v>50</v>
      </c>
      <c r="D61" s="5" t="s">
        <v>109</v>
      </c>
      <c r="E61" s="5"/>
      <c r="F61" s="9">
        <f>F62</f>
        <v>1068562.2000000002</v>
      </c>
      <c r="G61" s="9">
        <f>G62</f>
        <v>1565022.2000000002</v>
      </c>
      <c r="H61" s="9">
        <f>H62</f>
        <v>1806022.2000000002</v>
      </c>
    </row>
    <row r="62" spans="1:8" ht="28.9" customHeight="1" x14ac:dyDescent="0.2">
      <c r="A62" s="10" t="s">
        <v>23</v>
      </c>
      <c r="B62" s="11" t="s">
        <v>45</v>
      </c>
      <c r="C62" s="11" t="s">
        <v>50</v>
      </c>
      <c r="D62" s="11" t="s">
        <v>109</v>
      </c>
      <c r="E62" s="11" t="s">
        <v>24</v>
      </c>
      <c r="F62" s="8">
        <f>1547643.12-461000-18080.92</f>
        <v>1068562.2000000002</v>
      </c>
      <c r="G62" s="8">
        <f>1547643.12-461000+478379.08</f>
        <v>1565022.2000000002</v>
      </c>
      <c r="H62" s="8">
        <f>1547643.12-461000+719379.08</f>
        <v>1806022.2000000002</v>
      </c>
    </row>
    <row r="63" spans="1:8" ht="28.9" customHeight="1" x14ac:dyDescent="0.2">
      <c r="A63" s="4" t="s">
        <v>51</v>
      </c>
      <c r="B63" s="5" t="s">
        <v>45</v>
      </c>
      <c r="C63" s="5" t="s">
        <v>50</v>
      </c>
      <c r="D63" s="6" t="s">
        <v>98</v>
      </c>
      <c r="E63" s="5" t="s">
        <v>0</v>
      </c>
      <c r="F63" s="7">
        <f>F64</f>
        <v>100000</v>
      </c>
      <c r="G63" s="7">
        <f>G64</f>
        <v>100000</v>
      </c>
      <c r="H63" s="7">
        <f>H64</f>
        <v>100000</v>
      </c>
    </row>
    <row r="64" spans="1:8" ht="28.9" customHeight="1" x14ac:dyDescent="0.2">
      <c r="A64" s="10" t="s">
        <v>23</v>
      </c>
      <c r="B64" s="11" t="s">
        <v>45</v>
      </c>
      <c r="C64" s="11" t="s">
        <v>50</v>
      </c>
      <c r="D64" s="11" t="s">
        <v>98</v>
      </c>
      <c r="E64" s="11" t="s">
        <v>24</v>
      </c>
      <c r="F64" s="8">
        <v>100000</v>
      </c>
      <c r="G64" s="8">
        <v>100000</v>
      </c>
      <c r="H64" s="8">
        <v>100000</v>
      </c>
    </row>
    <row r="65" spans="1:8" ht="14.45" customHeight="1" x14ac:dyDescent="0.2">
      <c r="A65" s="4" t="s">
        <v>53</v>
      </c>
      <c r="B65" s="5" t="s">
        <v>45</v>
      </c>
      <c r="C65" s="5" t="s">
        <v>50</v>
      </c>
      <c r="D65" s="6" t="s">
        <v>99</v>
      </c>
      <c r="E65" s="5" t="s">
        <v>0</v>
      </c>
      <c r="F65" s="7">
        <f>F66</f>
        <v>2636390</v>
      </c>
      <c r="G65" s="7">
        <f>G66</f>
        <v>2754070</v>
      </c>
      <c r="H65" s="7">
        <f>H66</f>
        <v>2872990</v>
      </c>
    </row>
    <row r="66" spans="1:8" ht="28.9" customHeight="1" x14ac:dyDescent="0.2">
      <c r="A66" s="10" t="s">
        <v>23</v>
      </c>
      <c r="B66" s="11" t="s">
        <v>45</v>
      </c>
      <c r="C66" s="11" t="s">
        <v>50</v>
      </c>
      <c r="D66" s="11" t="s">
        <v>99</v>
      </c>
      <c r="E66" s="11" t="s">
        <v>24</v>
      </c>
      <c r="F66" s="8">
        <f>1555000+1081390</f>
        <v>2636390</v>
      </c>
      <c r="G66" s="8">
        <f>1555000+1199070</f>
        <v>2754070</v>
      </c>
      <c r="H66" s="8">
        <f>1555000+1317990</f>
        <v>2872990</v>
      </c>
    </row>
    <row r="67" spans="1:8" ht="14.45" customHeight="1" x14ac:dyDescent="0.2">
      <c r="A67" s="1" t="s">
        <v>54</v>
      </c>
      <c r="B67" s="2" t="s">
        <v>55</v>
      </c>
      <c r="C67" s="2" t="s">
        <v>0</v>
      </c>
      <c r="D67" s="2" t="s">
        <v>0</v>
      </c>
      <c r="E67" s="2" t="s">
        <v>0</v>
      </c>
      <c r="F67" s="3">
        <f t="shared" ref="F67:H69" si="9">F68</f>
        <v>400000</v>
      </c>
      <c r="G67" s="3">
        <f t="shared" si="9"/>
        <v>400000</v>
      </c>
      <c r="H67" s="3">
        <f t="shared" si="9"/>
        <v>400000</v>
      </c>
    </row>
    <row r="68" spans="1:8" ht="14.45" customHeight="1" x14ac:dyDescent="0.2">
      <c r="A68" s="1" t="s">
        <v>56</v>
      </c>
      <c r="B68" s="2" t="s">
        <v>55</v>
      </c>
      <c r="C68" s="2" t="s">
        <v>57</v>
      </c>
      <c r="D68" s="2" t="s">
        <v>0</v>
      </c>
      <c r="E68" s="2" t="s">
        <v>0</v>
      </c>
      <c r="F68" s="3">
        <f t="shared" si="9"/>
        <v>400000</v>
      </c>
      <c r="G68" s="3">
        <f t="shared" si="9"/>
        <v>400000</v>
      </c>
      <c r="H68" s="3">
        <f t="shared" si="9"/>
        <v>400000</v>
      </c>
    </row>
    <row r="69" spans="1:8" ht="28.9" customHeight="1" x14ac:dyDescent="0.2">
      <c r="A69" s="4" t="s">
        <v>58</v>
      </c>
      <c r="B69" s="5" t="s">
        <v>55</v>
      </c>
      <c r="C69" s="5" t="s">
        <v>57</v>
      </c>
      <c r="D69" s="6" t="s">
        <v>100</v>
      </c>
      <c r="E69" s="5" t="s">
        <v>0</v>
      </c>
      <c r="F69" s="7">
        <f t="shared" si="9"/>
        <v>400000</v>
      </c>
      <c r="G69" s="7">
        <f t="shared" si="9"/>
        <v>400000</v>
      </c>
      <c r="H69" s="7">
        <f t="shared" si="9"/>
        <v>400000</v>
      </c>
    </row>
    <row r="70" spans="1:8" ht="28.9" customHeight="1" x14ac:dyDescent="0.2">
      <c r="A70" s="10" t="s">
        <v>23</v>
      </c>
      <c r="B70" s="11" t="s">
        <v>55</v>
      </c>
      <c r="C70" s="11" t="s">
        <v>57</v>
      </c>
      <c r="D70" s="11" t="s">
        <v>100</v>
      </c>
      <c r="E70" s="11" t="s">
        <v>24</v>
      </c>
      <c r="F70" s="8">
        <v>400000</v>
      </c>
      <c r="G70" s="8">
        <v>400000</v>
      </c>
      <c r="H70" s="8">
        <v>400000</v>
      </c>
    </row>
    <row r="71" spans="1:8" ht="14.45" customHeight="1" x14ac:dyDescent="0.2">
      <c r="A71" s="1" t="s">
        <v>59</v>
      </c>
      <c r="B71" s="2" t="s">
        <v>60</v>
      </c>
      <c r="C71" s="2" t="s">
        <v>0</v>
      </c>
      <c r="D71" s="2" t="s">
        <v>0</v>
      </c>
      <c r="E71" s="2" t="s">
        <v>0</v>
      </c>
      <c r="F71" s="3">
        <f>F72</f>
        <v>500000</v>
      </c>
      <c r="G71" s="3">
        <f t="shared" ref="G71:H71" si="10">G72</f>
        <v>500000</v>
      </c>
      <c r="H71" s="3">
        <f t="shared" si="10"/>
        <v>500000</v>
      </c>
    </row>
    <row r="72" spans="1:8" ht="14.45" customHeight="1" x14ac:dyDescent="0.2">
      <c r="A72" s="1" t="s">
        <v>61</v>
      </c>
      <c r="B72" s="2" t="s">
        <v>60</v>
      </c>
      <c r="C72" s="2" t="s">
        <v>62</v>
      </c>
      <c r="D72" s="2" t="s">
        <v>0</v>
      </c>
      <c r="E72" s="2" t="s">
        <v>0</v>
      </c>
      <c r="F72" s="3">
        <f>F73</f>
        <v>500000</v>
      </c>
      <c r="G72" s="3">
        <f>G73</f>
        <v>500000</v>
      </c>
      <c r="H72" s="3">
        <f>H73</f>
        <v>500000</v>
      </c>
    </row>
    <row r="73" spans="1:8" ht="28.9" customHeight="1" x14ac:dyDescent="0.2">
      <c r="A73" s="4" t="s">
        <v>63</v>
      </c>
      <c r="B73" s="5" t="s">
        <v>60</v>
      </c>
      <c r="C73" s="5" t="s">
        <v>62</v>
      </c>
      <c r="D73" s="6" t="s">
        <v>101</v>
      </c>
      <c r="E73" s="5" t="s">
        <v>0</v>
      </c>
      <c r="F73" s="7">
        <f>F74</f>
        <v>500000</v>
      </c>
      <c r="G73" s="7">
        <f>G74</f>
        <v>500000</v>
      </c>
      <c r="H73" s="7">
        <f>H74</f>
        <v>500000</v>
      </c>
    </row>
    <row r="74" spans="1:8" ht="28.9" customHeight="1" x14ac:dyDescent="0.2">
      <c r="A74" s="10" t="s">
        <v>23</v>
      </c>
      <c r="B74" s="11" t="s">
        <v>60</v>
      </c>
      <c r="C74" s="11" t="s">
        <v>62</v>
      </c>
      <c r="D74" s="11" t="s">
        <v>101</v>
      </c>
      <c r="E74" s="11" t="s">
        <v>24</v>
      </c>
      <c r="F74" s="8">
        <v>500000</v>
      </c>
      <c r="G74" s="8">
        <v>500000</v>
      </c>
      <c r="H74" s="8">
        <v>500000</v>
      </c>
    </row>
    <row r="75" spans="1:8" ht="14.45" customHeight="1" x14ac:dyDescent="0.2">
      <c r="A75" s="1" t="s">
        <v>64</v>
      </c>
      <c r="B75" s="2" t="s">
        <v>65</v>
      </c>
      <c r="C75" s="2" t="s">
        <v>0</v>
      </c>
      <c r="D75" s="2" t="s">
        <v>0</v>
      </c>
      <c r="E75" s="2" t="s">
        <v>0</v>
      </c>
      <c r="F75" s="3">
        <f>F76+F81+F84</f>
        <v>889000</v>
      </c>
      <c r="G75" s="3">
        <f>G76+G81+G84</f>
        <v>889000</v>
      </c>
      <c r="H75" s="3">
        <f>H76+H81+H84</f>
        <v>889000</v>
      </c>
    </row>
    <row r="76" spans="1:8" ht="14.45" customHeight="1" x14ac:dyDescent="0.2">
      <c r="A76" s="1" t="s">
        <v>66</v>
      </c>
      <c r="B76" s="2" t="s">
        <v>65</v>
      </c>
      <c r="C76" s="2" t="s">
        <v>67</v>
      </c>
      <c r="D76" s="2" t="s">
        <v>0</v>
      </c>
      <c r="E76" s="2" t="s">
        <v>0</v>
      </c>
      <c r="F76" s="3">
        <f>F77</f>
        <v>269000</v>
      </c>
      <c r="G76" s="3">
        <f t="shared" ref="G76:H78" si="11">G77</f>
        <v>269000</v>
      </c>
      <c r="H76" s="3">
        <f t="shared" si="11"/>
        <v>269000</v>
      </c>
    </row>
    <row r="77" spans="1:8" ht="14.45" customHeight="1" x14ac:dyDescent="0.2">
      <c r="A77" s="1" t="s">
        <v>11</v>
      </c>
      <c r="B77" s="2" t="s">
        <v>65</v>
      </c>
      <c r="C77" s="2" t="s">
        <v>67</v>
      </c>
      <c r="D77" s="2" t="s">
        <v>12</v>
      </c>
      <c r="E77" s="2" t="s">
        <v>0</v>
      </c>
      <c r="F77" s="3">
        <f>F78</f>
        <v>269000</v>
      </c>
      <c r="G77" s="3">
        <f t="shared" si="11"/>
        <v>269000</v>
      </c>
      <c r="H77" s="3">
        <f t="shared" si="11"/>
        <v>269000</v>
      </c>
    </row>
    <row r="78" spans="1:8" ht="28.9" customHeight="1" x14ac:dyDescent="0.2">
      <c r="A78" s="24" t="s">
        <v>103</v>
      </c>
      <c r="B78" s="5" t="s">
        <v>65</v>
      </c>
      <c r="C78" s="5" t="s">
        <v>67</v>
      </c>
      <c r="D78" s="6" t="s">
        <v>102</v>
      </c>
      <c r="E78" s="5" t="s">
        <v>0</v>
      </c>
      <c r="F78" s="7">
        <f>F79</f>
        <v>269000</v>
      </c>
      <c r="G78" s="7">
        <f t="shared" si="11"/>
        <v>269000</v>
      </c>
      <c r="H78" s="7">
        <f t="shared" si="11"/>
        <v>269000</v>
      </c>
    </row>
    <row r="79" spans="1:8" ht="14.45" customHeight="1" x14ac:dyDescent="0.2">
      <c r="A79" s="10" t="s">
        <v>69</v>
      </c>
      <c r="B79" s="11" t="s">
        <v>65</v>
      </c>
      <c r="C79" s="11" t="s">
        <v>67</v>
      </c>
      <c r="D79" s="11" t="s">
        <v>68</v>
      </c>
      <c r="E79" s="11" t="s">
        <v>70</v>
      </c>
      <c r="F79" s="8">
        <v>269000</v>
      </c>
      <c r="G79" s="8">
        <v>269000</v>
      </c>
      <c r="H79" s="8">
        <v>269000</v>
      </c>
    </row>
    <row r="80" spans="1:8" ht="14.45" customHeight="1" x14ac:dyDescent="0.2">
      <c r="A80" s="1" t="s">
        <v>71</v>
      </c>
      <c r="B80" s="2" t="s">
        <v>65</v>
      </c>
      <c r="C80" s="2" t="s">
        <v>72</v>
      </c>
      <c r="D80" s="2" t="s">
        <v>0</v>
      </c>
      <c r="E80" s="2" t="s">
        <v>0</v>
      </c>
      <c r="F80" s="3">
        <f>F81</f>
        <v>570000</v>
      </c>
      <c r="G80" s="3">
        <f>G81</f>
        <v>570000</v>
      </c>
      <c r="H80" s="3">
        <f>H81</f>
        <v>570000</v>
      </c>
    </row>
    <row r="81" spans="1:8" ht="43.35" customHeight="1" x14ac:dyDescent="0.2">
      <c r="A81" s="4" t="s">
        <v>73</v>
      </c>
      <c r="B81" s="5" t="s">
        <v>65</v>
      </c>
      <c r="C81" s="5" t="s">
        <v>72</v>
      </c>
      <c r="D81" s="6" t="s">
        <v>105</v>
      </c>
      <c r="E81" s="5" t="s">
        <v>0</v>
      </c>
      <c r="F81" s="7">
        <f>F82+F83</f>
        <v>570000</v>
      </c>
      <c r="G81" s="7">
        <f>G82+G83</f>
        <v>570000</v>
      </c>
      <c r="H81" s="7">
        <f>H82+H83</f>
        <v>570000</v>
      </c>
    </row>
    <row r="82" spans="1:8" ht="28.9" customHeight="1" x14ac:dyDescent="0.2">
      <c r="A82" s="10" t="s">
        <v>23</v>
      </c>
      <c r="B82" s="11" t="s">
        <v>65</v>
      </c>
      <c r="C82" s="11" t="s">
        <v>72</v>
      </c>
      <c r="D82" s="11" t="s">
        <v>104</v>
      </c>
      <c r="E82" s="11" t="s">
        <v>24</v>
      </c>
      <c r="F82" s="8">
        <v>370000</v>
      </c>
      <c r="G82" s="8">
        <v>370000</v>
      </c>
      <c r="H82" s="8">
        <v>370000</v>
      </c>
    </row>
    <row r="83" spans="1:8" ht="28.9" customHeight="1" x14ac:dyDescent="0.2">
      <c r="A83" s="10" t="s">
        <v>69</v>
      </c>
      <c r="B83" s="11" t="s">
        <v>65</v>
      </c>
      <c r="C83" s="11" t="s">
        <v>72</v>
      </c>
      <c r="D83" s="11" t="s">
        <v>104</v>
      </c>
      <c r="E83" s="11">
        <v>300</v>
      </c>
      <c r="F83" s="8">
        <v>200000</v>
      </c>
      <c r="G83" s="8">
        <v>200000</v>
      </c>
      <c r="H83" s="8">
        <v>200000</v>
      </c>
    </row>
    <row r="84" spans="1:8" ht="28.9" customHeight="1" x14ac:dyDescent="0.2">
      <c r="A84" s="24" t="s">
        <v>107</v>
      </c>
      <c r="B84" s="5" t="s">
        <v>65</v>
      </c>
      <c r="C84" s="5" t="s">
        <v>72</v>
      </c>
      <c r="D84" s="6" t="s">
        <v>106</v>
      </c>
      <c r="E84" s="5" t="s">
        <v>0</v>
      </c>
      <c r="F84" s="7">
        <f>F85</f>
        <v>50000</v>
      </c>
      <c r="G84" s="7">
        <f t="shared" ref="G84:H84" si="12">G85</f>
        <v>50000</v>
      </c>
      <c r="H84" s="7">
        <f t="shared" si="12"/>
        <v>50000</v>
      </c>
    </row>
    <row r="85" spans="1:8" ht="28.9" customHeight="1" x14ac:dyDescent="0.2">
      <c r="A85" s="10" t="s">
        <v>23</v>
      </c>
      <c r="B85" s="11" t="s">
        <v>65</v>
      </c>
      <c r="C85" s="11" t="s">
        <v>72</v>
      </c>
      <c r="D85" s="11" t="s">
        <v>106</v>
      </c>
      <c r="E85" s="11" t="s">
        <v>24</v>
      </c>
      <c r="F85" s="8">
        <v>50000</v>
      </c>
      <c r="G85" s="8">
        <v>50000</v>
      </c>
      <c r="H85" s="8">
        <v>50000</v>
      </c>
    </row>
    <row r="86" spans="1:8" ht="14.45" customHeight="1" x14ac:dyDescent="0.2">
      <c r="A86" s="1" t="s">
        <v>74</v>
      </c>
      <c r="B86" s="2" t="s">
        <v>75</v>
      </c>
      <c r="C86" s="2" t="s">
        <v>0</v>
      </c>
      <c r="D86" s="2" t="s">
        <v>0</v>
      </c>
      <c r="E86" s="2" t="s">
        <v>0</v>
      </c>
      <c r="F86" s="3">
        <f t="shared" ref="F86:H88" si="13">F87</f>
        <v>8495204.8599999994</v>
      </c>
      <c r="G86" s="3">
        <f t="shared" si="13"/>
        <v>8495204.8599999994</v>
      </c>
      <c r="H86" s="3">
        <f t="shared" si="13"/>
        <v>8495204.8599999994</v>
      </c>
    </row>
    <row r="87" spans="1:8" ht="14.45" customHeight="1" x14ac:dyDescent="0.2">
      <c r="A87" s="1" t="s">
        <v>76</v>
      </c>
      <c r="B87" s="2" t="s">
        <v>75</v>
      </c>
      <c r="C87" s="2" t="s">
        <v>77</v>
      </c>
      <c r="D87" s="2" t="s">
        <v>0</v>
      </c>
      <c r="E87" s="2" t="s">
        <v>0</v>
      </c>
      <c r="F87" s="3">
        <f t="shared" si="13"/>
        <v>8495204.8599999994</v>
      </c>
      <c r="G87" s="3">
        <f t="shared" si="13"/>
        <v>8495204.8599999994</v>
      </c>
      <c r="H87" s="3">
        <f t="shared" si="13"/>
        <v>8495204.8599999994</v>
      </c>
    </row>
    <row r="88" spans="1:8" ht="28.9" customHeight="1" x14ac:dyDescent="0.2">
      <c r="A88" s="4" t="s">
        <v>78</v>
      </c>
      <c r="B88" s="5" t="s">
        <v>75</v>
      </c>
      <c r="C88" s="5" t="s">
        <v>77</v>
      </c>
      <c r="D88" s="6" t="s">
        <v>108</v>
      </c>
      <c r="E88" s="5" t="s">
        <v>0</v>
      </c>
      <c r="F88" s="7">
        <f t="shared" si="13"/>
        <v>8495204.8599999994</v>
      </c>
      <c r="G88" s="7">
        <f t="shared" si="13"/>
        <v>8495204.8599999994</v>
      </c>
      <c r="H88" s="7">
        <f t="shared" si="13"/>
        <v>8495204.8599999994</v>
      </c>
    </row>
    <row r="89" spans="1:8" ht="28.9" customHeight="1" x14ac:dyDescent="0.2">
      <c r="A89" s="10" t="s">
        <v>79</v>
      </c>
      <c r="B89" s="11" t="s">
        <v>75</v>
      </c>
      <c r="C89" s="11" t="s">
        <v>77</v>
      </c>
      <c r="D89" s="11" t="s">
        <v>108</v>
      </c>
      <c r="E89" s="11" t="s">
        <v>80</v>
      </c>
      <c r="F89" s="8">
        <v>8495204.8599999994</v>
      </c>
      <c r="G89" s="8">
        <v>8495204.8599999994</v>
      </c>
      <c r="H89" s="8">
        <v>8495204.8599999994</v>
      </c>
    </row>
    <row r="90" spans="1:8" ht="28.9" customHeight="1" x14ac:dyDescent="0.2">
      <c r="A90" s="1" t="s">
        <v>81</v>
      </c>
      <c r="B90" s="2" t="s">
        <v>82</v>
      </c>
      <c r="C90" s="2" t="s">
        <v>0</v>
      </c>
      <c r="D90" s="2" t="s">
        <v>0</v>
      </c>
      <c r="E90" s="2" t="s">
        <v>0</v>
      </c>
      <c r="F90" s="3">
        <f>F91</f>
        <v>410634.31</v>
      </c>
      <c r="G90" s="3">
        <f t="shared" ref="G90:H92" si="14">G91</f>
        <v>410634.31</v>
      </c>
      <c r="H90" s="3">
        <f t="shared" si="14"/>
        <v>410634.31</v>
      </c>
    </row>
    <row r="91" spans="1:8" ht="14.45" customHeight="1" x14ac:dyDescent="0.2">
      <c r="A91" s="1" t="s">
        <v>83</v>
      </c>
      <c r="B91" s="2" t="s">
        <v>82</v>
      </c>
      <c r="C91" s="2" t="s">
        <v>84</v>
      </c>
      <c r="D91" s="2" t="s">
        <v>0</v>
      </c>
      <c r="E91" s="2" t="s">
        <v>0</v>
      </c>
      <c r="F91" s="3">
        <f>F92</f>
        <v>410634.31</v>
      </c>
      <c r="G91" s="3">
        <f t="shared" si="14"/>
        <v>410634.31</v>
      </c>
      <c r="H91" s="3">
        <f t="shared" si="14"/>
        <v>410634.31</v>
      </c>
    </row>
    <row r="92" spans="1:8" ht="14.45" customHeight="1" x14ac:dyDescent="0.2">
      <c r="A92" s="1" t="s">
        <v>11</v>
      </c>
      <c r="B92" s="2" t="s">
        <v>82</v>
      </c>
      <c r="C92" s="2" t="s">
        <v>84</v>
      </c>
      <c r="D92" s="2" t="s">
        <v>12</v>
      </c>
      <c r="E92" s="2" t="s">
        <v>0</v>
      </c>
      <c r="F92" s="3">
        <f>F93</f>
        <v>410634.31</v>
      </c>
      <c r="G92" s="3">
        <f t="shared" si="14"/>
        <v>410634.31</v>
      </c>
      <c r="H92" s="3">
        <f t="shared" si="14"/>
        <v>410634.31</v>
      </c>
    </row>
    <row r="93" spans="1:8" ht="72.599999999999994" customHeight="1" x14ac:dyDescent="0.2">
      <c r="A93" s="4" t="s">
        <v>85</v>
      </c>
      <c r="B93" s="5" t="s">
        <v>82</v>
      </c>
      <c r="C93" s="5" t="s">
        <v>84</v>
      </c>
      <c r="D93" s="5" t="s">
        <v>86</v>
      </c>
      <c r="E93" s="5" t="s">
        <v>0</v>
      </c>
      <c r="F93" s="7">
        <f>F94</f>
        <v>410634.31</v>
      </c>
      <c r="G93" s="7">
        <f>G94</f>
        <v>410634.31</v>
      </c>
      <c r="H93" s="7">
        <f>H94</f>
        <v>410634.31</v>
      </c>
    </row>
    <row r="94" spans="1:8" ht="14.45" customHeight="1" x14ac:dyDescent="0.2">
      <c r="A94" s="10" t="s">
        <v>87</v>
      </c>
      <c r="B94" s="11" t="s">
        <v>82</v>
      </c>
      <c r="C94" s="11" t="s">
        <v>84</v>
      </c>
      <c r="D94" s="11" t="s">
        <v>86</v>
      </c>
      <c r="E94" s="11" t="s">
        <v>88</v>
      </c>
      <c r="F94" s="8">
        <v>410634.31</v>
      </c>
      <c r="G94" s="8">
        <v>410634.31</v>
      </c>
      <c r="H94" s="8">
        <v>410634.31</v>
      </c>
    </row>
  </sheetData>
  <mergeCells count="2">
    <mergeCell ref="A2:H2"/>
    <mergeCell ref="A3:H3"/>
  </mergeCells>
  <pageMargins left="0.98425196850393704" right="0.19685039370078741" top="0.39370078740157483" bottom="0.3937007874015748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tabSelected="1" workbookViewId="0">
      <selection activeCell="A3" sqref="A3:F3"/>
    </sheetView>
  </sheetViews>
  <sheetFormatPr defaultRowHeight="12.75" x14ac:dyDescent="0.2"/>
  <cols>
    <col min="1" max="1" width="57.1640625" style="14" customWidth="1"/>
    <col min="2" max="2" width="9" style="14" customWidth="1"/>
    <col min="3" max="3" width="9.1640625" style="14" customWidth="1"/>
    <col min="4" max="4" width="15" style="14" customWidth="1"/>
    <col min="5" max="5" width="8.6640625" style="14" customWidth="1"/>
    <col min="6" max="6" width="18.6640625" style="14" customWidth="1"/>
    <col min="7" max="7" width="19.83203125" style="14" hidden="1" customWidth="1"/>
    <col min="8" max="8" width="19.1640625" style="14" hidden="1" customWidth="1"/>
    <col min="9" max="16384" width="9.33203125" style="14"/>
  </cols>
  <sheetData>
    <row r="1" spans="1:8" x14ac:dyDescent="0.2">
      <c r="A1" s="14" t="s">
        <v>0</v>
      </c>
    </row>
    <row r="2" spans="1:8" ht="43.5" customHeight="1" x14ac:dyDescent="0.2">
      <c r="A2" s="30" t="s">
        <v>131</v>
      </c>
      <c r="B2" s="30"/>
      <c r="C2" s="30"/>
      <c r="D2" s="30"/>
      <c r="E2" s="30"/>
      <c r="F2" s="30"/>
      <c r="G2" s="26"/>
      <c r="H2" s="26"/>
    </row>
    <row r="3" spans="1:8" ht="33" customHeight="1" x14ac:dyDescent="0.2">
      <c r="A3" s="29" t="s">
        <v>129</v>
      </c>
      <c r="B3" s="29"/>
      <c r="C3" s="29"/>
      <c r="D3" s="29"/>
      <c r="E3" s="29"/>
      <c r="F3" s="29"/>
      <c r="G3" s="27"/>
      <c r="H3" s="27"/>
    </row>
    <row r="4" spans="1:8" ht="20.45" customHeight="1" x14ac:dyDescent="0.2">
      <c r="B4" s="15"/>
      <c r="C4" s="15"/>
      <c r="D4" s="15"/>
      <c r="E4" s="15"/>
      <c r="F4" s="25" t="s">
        <v>127</v>
      </c>
    </row>
    <row r="5" spans="1:8" ht="76.5" customHeight="1" x14ac:dyDescent="0.2">
      <c r="A5" s="16" t="s">
        <v>1</v>
      </c>
      <c r="B5" s="16" t="s">
        <v>2</v>
      </c>
      <c r="C5" s="16" t="s">
        <v>3</v>
      </c>
      <c r="D5" s="16" t="s">
        <v>4</v>
      </c>
      <c r="E5" s="16" t="s">
        <v>5</v>
      </c>
      <c r="F5" s="16" t="s">
        <v>121</v>
      </c>
      <c r="G5" s="16" t="s">
        <v>122</v>
      </c>
      <c r="H5" s="16" t="s">
        <v>123</v>
      </c>
    </row>
    <row r="6" spans="1:8" ht="19.7" customHeight="1" x14ac:dyDescent="0.2">
      <c r="A6" s="17" t="s">
        <v>6</v>
      </c>
      <c r="B6" s="16" t="s">
        <v>0</v>
      </c>
      <c r="C6" s="16" t="s">
        <v>0</v>
      </c>
      <c r="D6" s="16" t="s">
        <v>0</v>
      </c>
      <c r="E6" s="16" t="s">
        <v>0</v>
      </c>
      <c r="F6" s="3">
        <f>F7+F33+F44+F50+F67+F71+F75+F86+F90+F30</f>
        <v>27957650.999999996</v>
      </c>
      <c r="G6" s="3">
        <f>G7+G33+G44+G50+G67+G71+G75+G86+G90+G30</f>
        <v>42265175</v>
      </c>
      <c r="H6" s="3">
        <f>H7+H33+H44+H50+H67+H71+H75+H86+H90+H30</f>
        <v>40669760</v>
      </c>
    </row>
    <row r="7" spans="1:8" ht="14.45" customHeight="1" x14ac:dyDescent="0.2">
      <c r="A7" s="1" t="s">
        <v>7</v>
      </c>
      <c r="B7" s="2" t="s">
        <v>8</v>
      </c>
      <c r="C7" s="2" t="s">
        <v>0</v>
      </c>
      <c r="D7" s="2" t="s">
        <v>0</v>
      </c>
      <c r="E7" s="2" t="s">
        <v>0</v>
      </c>
      <c r="F7" s="3">
        <f>F8+F13+F20+F22</f>
        <v>11915618.43</v>
      </c>
      <c r="G7" s="3">
        <f>G8+G13+G20+G22</f>
        <v>13155151.33</v>
      </c>
      <c r="H7" s="3">
        <f>H8+H13+H20+H22</f>
        <v>13155151.33</v>
      </c>
    </row>
    <row r="8" spans="1:8" ht="14.45" customHeight="1" x14ac:dyDescent="0.2">
      <c r="A8" s="1" t="s">
        <v>9</v>
      </c>
      <c r="B8" s="2" t="s">
        <v>8</v>
      </c>
      <c r="C8" s="2" t="s">
        <v>10</v>
      </c>
      <c r="D8" s="2" t="s">
        <v>0</v>
      </c>
      <c r="E8" s="2" t="s">
        <v>0</v>
      </c>
      <c r="F8" s="3">
        <f t="shared" ref="F8:H11" si="0">F9</f>
        <v>1533004.75</v>
      </c>
      <c r="G8" s="3">
        <f t="shared" si="0"/>
        <v>1533004.7</v>
      </c>
      <c r="H8" s="3">
        <f t="shared" si="0"/>
        <v>1533004.7</v>
      </c>
    </row>
    <row r="9" spans="1:8" ht="14.45" customHeight="1" x14ac:dyDescent="0.2">
      <c r="A9" s="1" t="s">
        <v>11</v>
      </c>
      <c r="B9" s="2" t="s">
        <v>8</v>
      </c>
      <c r="C9" s="2" t="s">
        <v>10</v>
      </c>
      <c r="D9" s="2" t="s">
        <v>12</v>
      </c>
      <c r="E9" s="2" t="s">
        <v>0</v>
      </c>
      <c r="F9" s="3">
        <f t="shared" si="0"/>
        <v>1533004.75</v>
      </c>
      <c r="G9" s="3">
        <f t="shared" si="0"/>
        <v>1533004.7</v>
      </c>
      <c r="H9" s="3">
        <f t="shared" si="0"/>
        <v>1533004.7</v>
      </c>
    </row>
    <row r="10" spans="1:8" ht="28.9" customHeight="1" x14ac:dyDescent="0.2">
      <c r="A10" s="1" t="s">
        <v>13</v>
      </c>
      <c r="B10" s="2" t="s">
        <v>8</v>
      </c>
      <c r="C10" s="2" t="s">
        <v>10</v>
      </c>
      <c r="D10" s="2" t="s">
        <v>14</v>
      </c>
      <c r="E10" s="2" t="s">
        <v>0</v>
      </c>
      <c r="F10" s="3">
        <f t="shared" si="0"/>
        <v>1533004.75</v>
      </c>
      <c r="G10" s="3">
        <f t="shared" si="0"/>
        <v>1533004.7</v>
      </c>
      <c r="H10" s="3">
        <f t="shared" si="0"/>
        <v>1533004.7</v>
      </c>
    </row>
    <row r="11" spans="1:8" ht="14.45" customHeight="1" x14ac:dyDescent="0.2">
      <c r="A11" s="4" t="s">
        <v>15</v>
      </c>
      <c r="B11" s="5" t="s">
        <v>8</v>
      </c>
      <c r="C11" s="5" t="s">
        <v>10</v>
      </c>
      <c r="D11" s="5" t="s">
        <v>16</v>
      </c>
      <c r="E11" s="5" t="s">
        <v>0</v>
      </c>
      <c r="F11" s="7">
        <f t="shared" si="0"/>
        <v>1533004.75</v>
      </c>
      <c r="G11" s="7">
        <f t="shared" si="0"/>
        <v>1533004.7</v>
      </c>
      <c r="H11" s="7">
        <f t="shared" si="0"/>
        <v>1533004.7</v>
      </c>
    </row>
    <row r="12" spans="1:8" ht="14.45" customHeight="1" x14ac:dyDescent="0.2">
      <c r="A12" s="10" t="s">
        <v>17</v>
      </c>
      <c r="B12" s="11" t="s">
        <v>8</v>
      </c>
      <c r="C12" s="11" t="s">
        <v>10</v>
      </c>
      <c r="D12" s="11" t="s">
        <v>16</v>
      </c>
      <c r="E12" s="11" t="s">
        <v>18</v>
      </c>
      <c r="F12" s="8">
        <v>1533004.75</v>
      </c>
      <c r="G12" s="8">
        <v>1533004.7</v>
      </c>
      <c r="H12" s="8">
        <v>1533004.7</v>
      </c>
    </row>
    <row r="13" spans="1:8" ht="14.45" customHeight="1" x14ac:dyDescent="0.2">
      <c r="A13" s="1" t="s">
        <v>19</v>
      </c>
      <c r="B13" s="2" t="s">
        <v>8</v>
      </c>
      <c r="C13" s="2" t="s">
        <v>20</v>
      </c>
      <c r="D13" s="2" t="s">
        <v>0</v>
      </c>
      <c r="E13" s="2" t="s">
        <v>0</v>
      </c>
      <c r="F13" s="3">
        <f t="shared" ref="F13:H15" si="1">F14</f>
        <v>6863410.1799999997</v>
      </c>
      <c r="G13" s="3">
        <f t="shared" si="1"/>
        <v>8102943.1300000008</v>
      </c>
      <c r="H13" s="3">
        <f t="shared" si="1"/>
        <v>8102943.1300000008</v>
      </c>
    </row>
    <row r="14" spans="1:8" ht="14.45" customHeight="1" x14ac:dyDescent="0.2">
      <c r="A14" s="1" t="s">
        <v>11</v>
      </c>
      <c r="B14" s="2" t="s">
        <v>8</v>
      </c>
      <c r="C14" s="2" t="s">
        <v>20</v>
      </c>
      <c r="D14" s="2" t="s">
        <v>12</v>
      </c>
      <c r="E14" s="2" t="s">
        <v>0</v>
      </c>
      <c r="F14" s="3">
        <f t="shared" si="1"/>
        <v>6863410.1799999997</v>
      </c>
      <c r="G14" s="3">
        <f t="shared" si="1"/>
        <v>8102943.1300000008</v>
      </c>
      <c r="H14" s="3">
        <f t="shared" si="1"/>
        <v>8102943.1300000008</v>
      </c>
    </row>
    <row r="15" spans="1:8" ht="28.9" customHeight="1" x14ac:dyDescent="0.2">
      <c r="A15" s="1" t="s">
        <v>13</v>
      </c>
      <c r="B15" s="2" t="s">
        <v>8</v>
      </c>
      <c r="C15" s="2" t="s">
        <v>20</v>
      </c>
      <c r="D15" s="2" t="s">
        <v>14</v>
      </c>
      <c r="E15" s="2" t="s">
        <v>0</v>
      </c>
      <c r="F15" s="3">
        <f t="shared" si="1"/>
        <v>6863410.1799999997</v>
      </c>
      <c r="G15" s="3">
        <f t="shared" si="1"/>
        <v>8102943.1300000008</v>
      </c>
      <c r="H15" s="3">
        <f t="shared" si="1"/>
        <v>8102943.1300000008</v>
      </c>
    </row>
    <row r="16" spans="1:8" ht="28.9" customHeight="1" x14ac:dyDescent="0.2">
      <c r="A16" s="4" t="s">
        <v>21</v>
      </c>
      <c r="B16" s="5" t="s">
        <v>8</v>
      </c>
      <c r="C16" s="5" t="s">
        <v>20</v>
      </c>
      <c r="D16" s="5" t="s">
        <v>22</v>
      </c>
      <c r="E16" s="5" t="s">
        <v>0</v>
      </c>
      <c r="F16" s="7">
        <f>F17+F18+F19</f>
        <v>6863410.1799999997</v>
      </c>
      <c r="G16" s="7">
        <f>G17+G18+G19</f>
        <v>8102943.1300000008</v>
      </c>
      <c r="H16" s="7">
        <f>H17+H18+H19</f>
        <v>8102943.1300000008</v>
      </c>
    </row>
    <row r="17" spans="1:8" ht="14.45" customHeight="1" x14ac:dyDescent="0.2">
      <c r="A17" s="10" t="s">
        <v>17</v>
      </c>
      <c r="B17" s="11" t="s">
        <v>8</v>
      </c>
      <c r="C17" s="11" t="s">
        <v>20</v>
      </c>
      <c r="D17" s="11" t="s">
        <v>22</v>
      </c>
      <c r="E17" s="11" t="s">
        <v>18</v>
      </c>
      <c r="F17" s="8">
        <v>4905975.0599999996</v>
      </c>
      <c r="G17" s="8">
        <v>5160975.1100000003</v>
      </c>
      <c r="H17" s="8">
        <v>5160975.1100000003</v>
      </c>
    </row>
    <row r="18" spans="1:8" ht="28.9" customHeight="1" x14ac:dyDescent="0.2">
      <c r="A18" s="10" t="s">
        <v>23</v>
      </c>
      <c r="B18" s="11" t="s">
        <v>8</v>
      </c>
      <c r="C18" s="11" t="s">
        <v>20</v>
      </c>
      <c r="D18" s="11" t="s">
        <v>22</v>
      </c>
      <c r="E18" s="11" t="s">
        <v>24</v>
      </c>
      <c r="F18" s="8">
        <v>1907435.12</v>
      </c>
      <c r="G18" s="8">
        <v>2793092.02</v>
      </c>
      <c r="H18" s="8">
        <v>2793092.02</v>
      </c>
    </row>
    <row r="19" spans="1:8" ht="14.45" customHeight="1" x14ac:dyDescent="0.2">
      <c r="A19" s="10" t="s">
        <v>25</v>
      </c>
      <c r="B19" s="11" t="s">
        <v>8</v>
      </c>
      <c r="C19" s="11" t="s">
        <v>20</v>
      </c>
      <c r="D19" s="11" t="s">
        <v>22</v>
      </c>
      <c r="E19" s="11" t="s">
        <v>26</v>
      </c>
      <c r="F19" s="8">
        <v>50000</v>
      </c>
      <c r="G19" s="8">
        <v>148876</v>
      </c>
      <c r="H19" s="8">
        <v>148876</v>
      </c>
    </row>
    <row r="20" spans="1:8" ht="14.45" customHeight="1" x14ac:dyDescent="0.2">
      <c r="A20" s="18" t="s">
        <v>89</v>
      </c>
      <c r="B20" s="5" t="s">
        <v>8</v>
      </c>
      <c r="C20" s="5">
        <v>103</v>
      </c>
      <c r="D20" s="6" t="s">
        <v>90</v>
      </c>
      <c r="E20" s="5" t="s">
        <v>0</v>
      </c>
      <c r="F20" s="7">
        <f>F21</f>
        <v>832863.5</v>
      </c>
      <c r="G20" s="7">
        <f>G21</f>
        <v>832863.5</v>
      </c>
      <c r="H20" s="7">
        <f>H21</f>
        <v>832863.5</v>
      </c>
    </row>
    <row r="21" spans="1:8" ht="14.45" customHeight="1" x14ac:dyDescent="0.2">
      <c r="A21" s="10" t="s">
        <v>25</v>
      </c>
      <c r="B21" s="11" t="s">
        <v>8</v>
      </c>
      <c r="C21" s="11">
        <v>103</v>
      </c>
      <c r="D21" s="11" t="s">
        <v>90</v>
      </c>
      <c r="E21" s="11" t="s">
        <v>26</v>
      </c>
      <c r="F21" s="8">
        <v>832863.5</v>
      </c>
      <c r="G21" s="8">
        <v>832863.5</v>
      </c>
      <c r="H21" s="8">
        <v>832863.5</v>
      </c>
    </row>
    <row r="22" spans="1:8" ht="14.45" customHeight="1" x14ac:dyDescent="0.2">
      <c r="A22" s="1" t="s">
        <v>27</v>
      </c>
      <c r="B22" s="2" t="s">
        <v>8</v>
      </c>
      <c r="C22" s="2" t="s">
        <v>28</v>
      </c>
      <c r="D22" s="2" t="s">
        <v>0</v>
      </c>
      <c r="E22" s="2" t="s">
        <v>0</v>
      </c>
      <c r="F22" s="3">
        <f>F23</f>
        <v>2686340</v>
      </c>
      <c r="G22" s="3">
        <f>G23</f>
        <v>2686340</v>
      </c>
      <c r="H22" s="3">
        <f>H23</f>
        <v>2686340</v>
      </c>
    </row>
    <row r="23" spans="1:8" ht="14.45" customHeight="1" x14ac:dyDescent="0.2">
      <c r="A23" s="1" t="s">
        <v>11</v>
      </c>
      <c r="B23" s="2" t="s">
        <v>8</v>
      </c>
      <c r="C23" s="2" t="s">
        <v>28</v>
      </c>
      <c r="D23" s="2" t="s">
        <v>12</v>
      </c>
      <c r="E23" s="2" t="s">
        <v>0</v>
      </c>
      <c r="F23" s="3">
        <f t="shared" ref="F23:H23" si="2">F24+F26+F28</f>
        <v>2686340</v>
      </c>
      <c r="G23" s="3">
        <f t="shared" si="2"/>
        <v>2686340</v>
      </c>
      <c r="H23" s="3">
        <f t="shared" si="2"/>
        <v>2686340</v>
      </c>
    </row>
    <row r="24" spans="1:8" ht="28.9" customHeight="1" x14ac:dyDescent="0.2">
      <c r="A24" s="4" t="s">
        <v>29</v>
      </c>
      <c r="B24" s="5" t="s">
        <v>8</v>
      </c>
      <c r="C24" s="5" t="s">
        <v>28</v>
      </c>
      <c r="D24" s="5" t="s">
        <v>30</v>
      </c>
      <c r="E24" s="5" t="s">
        <v>0</v>
      </c>
      <c r="F24" s="7">
        <f>F25</f>
        <v>2656340</v>
      </c>
      <c r="G24" s="7">
        <f>G25</f>
        <v>2656340</v>
      </c>
      <c r="H24" s="7">
        <f>H25</f>
        <v>2656340</v>
      </c>
    </row>
    <row r="25" spans="1:8" ht="28.9" customHeight="1" x14ac:dyDescent="0.2">
      <c r="A25" s="10" t="s">
        <v>23</v>
      </c>
      <c r="B25" s="11" t="s">
        <v>8</v>
      </c>
      <c r="C25" s="11" t="s">
        <v>28</v>
      </c>
      <c r="D25" s="11" t="s">
        <v>30</v>
      </c>
      <c r="E25" s="11" t="s">
        <v>24</v>
      </c>
      <c r="F25" s="8">
        <v>2656340</v>
      </c>
      <c r="G25" s="8">
        <v>2656340</v>
      </c>
      <c r="H25" s="8">
        <v>2656340</v>
      </c>
    </row>
    <row r="26" spans="1:8" ht="14.45" customHeight="1" x14ac:dyDescent="0.2">
      <c r="A26" s="4" t="s">
        <v>31</v>
      </c>
      <c r="B26" s="5" t="s">
        <v>8</v>
      </c>
      <c r="C26" s="5" t="s">
        <v>28</v>
      </c>
      <c r="D26" s="5" t="s">
        <v>32</v>
      </c>
      <c r="E26" s="5" t="s">
        <v>0</v>
      </c>
      <c r="F26" s="7">
        <f>F27</f>
        <v>30000</v>
      </c>
      <c r="G26" s="7">
        <f>G27</f>
        <v>30000</v>
      </c>
      <c r="H26" s="7">
        <f>H27</f>
        <v>30000</v>
      </c>
    </row>
    <row r="27" spans="1:8" ht="28.9" customHeight="1" x14ac:dyDescent="0.2">
      <c r="A27" s="10" t="s">
        <v>23</v>
      </c>
      <c r="B27" s="11" t="s">
        <v>8</v>
      </c>
      <c r="C27" s="11" t="s">
        <v>28</v>
      </c>
      <c r="D27" s="11" t="s">
        <v>32</v>
      </c>
      <c r="E27" s="11" t="s">
        <v>24</v>
      </c>
      <c r="F27" s="8">
        <v>30000</v>
      </c>
      <c r="G27" s="8">
        <v>30000</v>
      </c>
      <c r="H27" s="8">
        <v>30000</v>
      </c>
    </row>
    <row r="28" spans="1:8" ht="28.9" customHeight="1" x14ac:dyDescent="0.2">
      <c r="A28" s="4" t="s">
        <v>124</v>
      </c>
      <c r="B28" s="5" t="s">
        <v>8</v>
      </c>
      <c r="C28" s="5" t="s">
        <v>28</v>
      </c>
      <c r="D28" s="5" t="s">
        <v>32</v>
      </c>
      <c r="E28" s="11"/>
      <c r="F28" s="13">
        <f>F29</f>
        <v>0</v>
      </c>
      <c r="G28" s="13">
        <f t="shared" ref="G28:H28" si="3">G29</f>
        <v>0</v>
      </c>
      <c r="H28" s="13">
        <f t="shared" si="3"/>
        <v>0</v>
      </c>
    </row>
    <row r="29" spans="1:8" ht="28.9" customHeight="1" x14ac:dyDescent="0.2">
      <c r="A29" s="19" t="s">
        <v>25</v>
      </c>
      <c r="B29" s="11" t="s">
        <v>8</v>
      </c>
      <c r="C29" s="11" t="s">
        <v>28</v>
      </c>
      <c r="D29" s="11" t="s">
        <v>32</v>
      </c>
      <c r="E29" s="11">
        <v>800</v>
      </c>
      <c r="F29" s="8">
        <v>0</v>
      </c>
      <c r="G29" s="8">
        <v>0</v>
      </c>
      <c r="H29" s="8">
        <v>0</v>
      </c>
    </row>
    <row r="30" spans="1:8" ht="28.9" customHeight="1" x14ac:dyDescent="0.2">
      <c r="A30" s="4" t="s">
        <v>110</v>
      </c>
      <c r="B30" s="5" t="s">
        <v>111</v>
      </c>
      <c r="C30" s="5" t="s">
        <v>112</v>
      </c>
      <c r="D30" s="5" t="s">
        <v>113</v>
      </c>
      <c r="E30" s="5" t="s">
        <v>0</v>
      </c>
      <c r="F30" s="7">
        <f>F31+F32</f>
        <v>743900</v>
      </c>
      <c r="G30" s="7">
        <f>G31+G32</f>
        <v>721000</v>
      </c>
      <c r="H30" s="7">
        <f>H31+H32</f>
        <v>0</v>
      </c>
    </row>
    <row r="31" spans="1:8" ht="28.9" customHeight="1" x14ac:dyDescent="0.2">
      <c r="A31" s="10" t="s">
        <v>17</v>
      </c>
      <c r="B31" s="11" t="s">
        <v>111</v>
      </c>
      <c r="C31" s="11" t="s">
        <v>112</v>
      </c>
      <c r="D31" s="11" t="s">
        <v>113</v>
      </c>
      <c r="E31" s="11" t="s">
        <v>18</v>
      </c>
      <c r="F31" s="8">
        <v>510090.39</v>
      </c>
      <c r="G31" s="8">
        <v>510090.39</v>
      </c>
      <c r="H31" s="8"/>
    </row>
    <row r="32" spans="1:8" ht="28.9" customHeight="1" x14ac:dyDescent="0.2">
      <c r="A32" s="10" t="s">
        <v>23</v>
      </c>
      <c r="B32" s="11" t="s">
        <v>111</v>
      </c>
      <c r="C32" s="11" t="s">
        <v>112</v>
      </c>
      <c r="D32" s="11" t="s">
        <v>113</v>
      </c>
      <c r="E32" s="11" t="s">
        <v>24</v>
      </c>
      <c r="F32" s="8">
        <v>233809.61</v>
      </c>
      <c r="G32" s="8">
        <f>223509.61-12600</f>
        <v>210909.61</v>
      </c>
      <c r="H32" s="8"/>
    </row>
    <row r="33" spans="1:8" ht="28.9" customHeight="1" x14ac:dyDescent="0.2">
      <c r="A33" s="1" t="s">
        <v>33</v>
      </c>
      <c r="B33" s="2" t="s">
        <v>34</v>
      </c>
      <c r="C33" s="2" t="s">
        <v>0</v>
      </c>
      <c r="D33" s="2" t="s">
        <v>0</v>
      </c>
      <c r="E33" s="2" t="s">
        <v>0</v>
      </c>
      <c r="F33" s="3">
        <f>F39+F34</f>
        <v>3852534.18</v>
      </c>
      <c r="G33" s="3">
        <f>G39+G34</f>
        <v>4970949.18</v>
      </c>
      <c r="H33" s="3">
        <f>H39+H34</f>
        <v>2565834.1800000002</v>
      </c>
    </row>
    <row r="34" spans="1:8" ht="28.9" customHeight="1" x14ac:dyDescent="0.2">
      <c r="A34" s="1" t="s">
        <v>114</v>
      </c>
      <c r="B34" s="2" t="s">
        <v>112</v>
      </c>
      <c r="C34" s="2" t="s">
        <v>115</v>
      </c>
      <c r="D34" s="2" t="s">
        <v>0</v>
      </c>
      <c r="E34" s="2" t="s">
        <v>0</v>
      </c>
      <c r="F34" s="3">
        <f t="shared" ref="F34:H35" si="4">F35</f>
        <v>1700</v>
      </c>
      <c r="G34" s="3">
        <f t="shared" si="4"/>
        <v>8115</v>
      </c>
      <c r="H34" s="3">
        <f t="shared" si="4"/>
        <v>0</v>
      </c>
    </row>
    <row r="35" spans="1:8" ht="28.9" customHeight="1" x14ac:dyDescent="0.2">
      <c r="A35" s="1" t="s">
        <v>11</v>
      </c>
      <c r="B35" s="2" t="s">
        <v>112</v>
      </c>
      <c r="C35" s="2" t="s">
        <v>115</v>
      </c>
      <c r="D35" s="2" t="s">
        <v>12</v>
      </c>
      <c r="E35" s="2" t="s">
        <v>0</v>
      </c>
      <c r="F35" s="3">
        <f t="shared" si="4"/>
        <v>1700</v>
      </c>
      <c r="G35" s="3">
        <f t="shared" si="4"/>
        <v>8115</v>
      </c>
      <c r="H35" s="3">
        <f t="shared" si="4"/>
        <v>0</v>
      </c>
    </row>
    <row r="36" spans="1:8" ht="28.9" customHeight="1" x14ac:dyDescent="0.2">
      <c r="A36" s="1" t="s">
        <v>116</v>
      </c>
      <c r="B36" s="2" t="s">
        <v>112</v>
      </c>
      <c r="C36" s="2" t="s">
        <v>115</v>
      </c>
      <c r="D36" s="2" t="s">
        <v>117</v>
      </c>
      <c r="E36" s="2" t="s">
        <v>0</v>
      </c>
      <c r="F36" s="3">
        <f>F38</f>
        <v>1700</v>
      </c>
      <c r="G36" s="3">
        <f>G38</f>
        <v>8115</v>
      </c>
      <c r="H36" s="3">
        <f>H38</f>
        <v>0</v>
      </c>
    </row>
    <row r="37" spans="1:8" ht="28.9" customHeight="1" x14ac:dyDescent="0.2">
      <c r="A37" s="4" t="s">
        <v>118</v>
      </c>
      <c r="B37" s="5" t="s">
        <v>112</v>
      </c>
      <c r="C37" s="5" t="s">
        <v>115</v>
      </c>
      <c r="D37" s="5" t="s">
        <v>119</v>
      </c>
      <c r="E37" s="5" t="s">
        <v>0</v>
      </c>
      <c r="F37" s="7">
        <f>F38</f>
        <v>1700</v>
      </c>
      <c r="G37" s="7">
        <f>G38</f>
        <v>8115</v>
      </c>
      <c r="H37" s="7">
        <f>H38</f>
        <v>0</v>
      </c>
    </row>
    <row r="38" spans="1:8" ht="28.9" customHeight="1" x14ac:dyDescent="0.2">
      <c r="A38" s="10" t="s">
        <v>23</v>
      </c>
      <c r="B38" s="11" t="s">
        <v>112</v>
      </c>
      <c r="C38" s="11" t="s">
        <v>115</v>
      </c>
      <c r="D38" s="11" t="s">
        <v>119</v>
      </c>
      <c r="E38" s="11" t="s">
        <v>24</v>
      </c>
      <c r="F38" s="8">
        <v>1700</v>
      </c>
      <c r="G38" s="8">
        <v>8115</v>
      </c>
      <c r="H38" s="8">
        <v>0</v>
      </c>
    </row>
    <row r="39" spans="1:8" ht="14.45" customHeight="1" x14ac:dyDescent="0.2">
      <c r="A39" s="1" t="s">
        <v>35</v>
      </c>
      <c r="B39" s="2" t="s">
        <v>34</v>
      </c>
      <c r="C39" s="2" t="s">
        <v>36</v>
      </c>
      <c r="D39" s="2" t="s">
        <v>0</v>
      </c>
      <c r="E39" s="2" t="s">
        <v>0</v>
      </c>
      <c r="F39" s="3">
        <f>F40+F42+F43</f>
        <v>3850834.18</v>
      </c>
      <c r="G39" s="3">
        <f t="shared" ref="G39:H39" si="5">G40+G42+G43</f>
        <v>4962834.18</v>
      </c>
      <c r="H39" s="3">
        <f t="shared" si="5"/>
        <v>2565834.1800000002</v>
      </c>
    </row>
    <row r="40" spans="1:8" ht="43.35" customHeight="1" x14ac:dyDescent="0.2">
      <c r="A40" s="4" t="s">
        <v>37</v>
      </c>
      <c r="B40" s="5" t="s">
        <v>34</v>
      </c>
      <c r="C40" s="5" t="s">
        <v>36</v>
      </c>
      <c r="D40" s="5" t="s">
        <v>130</v>
      </c>
      <c r="E40" s="5" t="s">
        <v>0</v>
      </c>
      <c r="F40" s="7">
        <f>F41</f>
        <v>950000</v>
      </c>
      <c r="G40" s="7">
        <f>G41</f>
        <v>4112000</v>
      </c>
      <c r="H40" s="7">
        <f>H41</f>
        <v>1715000</v>
      </c>
    </row>
    <row r="41" spans="1:8" ht="28.9" customHeight="1" x14ac:dyDescent="0.2">
      <c r="A41" s="10" t="s">
        <v>23</v>
      </c>
      <c r="B41" s="11" t="s">
        <v>34</v>
      </c>
      <c r="C41" s="11" t="s">
        <v>36</v>
      </c>
      <c r="D41" s="12" t="s">
        <v>130</v>
      </c>
      <c r="E41" s="11" t="s">
        <v>24</v>
      </c>
      <c r="F41" s="8">
        <f>500000+450000</f>
        <v>950000</v>
      </c>
      <c r="G41" s="8">
        <v>4112000</v>
      </c>
      <c r="H41" s="8">
        <v>1715000</v>
      </c>
    </row>
    <row r="42" spans="1:8" ht="28.9" customHeight="1" x14ac:dyDescent="0.2">
      <c r="A42" s="10" t="s">
        <v>23</v>
      </c>
      <c r="B42" s="11" t="s">
        <v>34</v>
      </c>
      <c r="C42" s="11" t="s">
        <v>36</v>
      </c>
      <c r="D42" s="11" t="s">
        <v>91</v>
      </c>
      <c r="E42" s="11" t="s">
        <v>24</v>
      </c>
      <c r="F42" s="8">
        <v>850834.18</v>
      </c>
      <c r="G42" s="8">
        <v>850834.18</v>
      </c>
      <c r="H42" s="8">
        <v>850834.18</v>
      </c>
    </row>
    <row r="43" spans="1:8" ht="30" customHeight="1" x14ac:dyDescent="0.2">
      <c r="A43" s="10" t="s">
        <v>23</v>
      </c>
      <c r="B43" s="11">
        <v>300</v>
      </c>
      <c r="C43" s="11" t="s">
        <v>36</v>
      </c>
      <c r="D43" s="20" t="s">
        <v>91</v>
      </c>
      <c r="E43" s="11">
        <v>400</v>
      </c>
      <c r="F43" s="8">
        <v>2050000</v>
      </c>
      <c r="G43" s="8"/>
      <c r="H43" s="8"/>
    </row>
    <row r="44" spans="1:8" ht="14.45" customHeight="1" x14ac:dyDescent="0.2">
      <c r="A44" s="1" t="s">
        <v>38</v>
      </c>
      <c r="B44" s="2" t="s">
        <v>39</v>
      </c>
      <c r="C44" s="2" t="s">
        <v>0</v>
      </c>
      <c r="D44" s="2" t="s">
        <v>0</v>
      </c>
      <c r="E44" s="2" t="s">
        <v>0</v>
      </c>
      <c r="F44" s="3">
        <f>F45</f>
        <v>200000</v>
      </c>
      <c r="G44" s="3">
        <f>G45</f>
        <v>200000</v>
      </c>
      <c r="H44" s="3">
        <f>H45</f>
        <v>200000</v>
      </c>
    </row>
    <row r="45" spans="1:8" ht="14.45" customHeight="1" x14ac:dyDescent="0.2">
      <c r="A45" s="1" t="s">
        <v>40</v>
      </c>
      <c r="B45" s="2" t="s">
        <v>39</v>
      </c>
      <c r="C45" s="2" t="s">
        <v>41</v>
      </c>
      <c r="D45" s="2" t="s">
        <v>0</v>
      </c>
      <c r="E45" s="2" t="s">
        <v>0</v>
      </c>
      <c r="F45" s="3">
        <f>F46+F48</f>
        <v>200000</v>
      </c>
      <c r="G45" s="3">
        <f>G46+G48</f>
        <v>200000</v>
      </c>
      <c r="H45" s="3">
        <f>H46+H48</f>
        <v>200000</v>
      </c>
    </row>
    <row r="46" spans="1:8" ht="14.45" customHeight="1" x14ac:dyDescent="0.2">
      <c r="A46" s="4" t="s">
        <v>42</v>
      </c>
      <c r="B46" s="5" t="s">
        <v>39</v>
      </c>
      <c r="C46" s="5" t="s">
        <v>41</v>
      </c>
      <c r="D46" s="5" t="s">
        <v>43</v>
      </c>
      <c r="E46" s="5" t="s">
        <v>0</v>
      </c>
      <c r="F46" s="7">
        <f>F47</f>
        <v>100000</v>
      </c>
      <c r="G46" s="7">
        <f>G47</f>
        <v>100000</v>
      </c>
      <c r="H46" s="7">
        <f>H47</f>
        <v>100000</v>
      </c>
    </row>
    <row r="47" spans="1:8" ht="28.9" customHeight="1" x14ac:dyDescent="0.2">
      <c r="A47" s="10" t="s">
        <v>23</v>
      </c>
      <c r="B47" s="11" t="s">
        <v>39</v>
      </c>
      <c r="C47" s="11" t="s">
        <v>41</v>
      </c>
      <c r="D47" s="11" t="s">
        <v>94</v>
      </c>
      <c r="E47" s="11" t="s">
        <v>24</v>
      </c>
      <c r="F47" s="8">
        <v>100000</v>
      </c>
      <c r="G47" s="8">
        <v>100000</v>
      </c>
      <c r="H47" s="8">
        <v>100000</v>
      </c>
    </row>
    <row r="48" spans="1:8" ht="28.9" customHeight="1" x14ac:dyDescent="0.2">
      <c r="A48" s="21" t="s">
        <v>93</v>
      </c>
      <c r="B48" s="5" t="s">
        <v>39</v>
      </c>
      <c r="C48" s="5" t="s">
        <v>41</v>
      </c>
      <c r="D48" s="6" t="s">
        <v>94</v>
      </c>
      <c r="E48" s="5" t="s">
        <v>0</v>
      </c>
      <c r="F48" s="22">
        <f>F49</f>
        <v>100000</v>
      </c>
      <c r="G48" s="22">
        <f>G49</f>
        <v>100000</v>
      </c>
      <c r="H48" s="22">
        <v>100000</v>
      </c>
    </row>
    <row r="49" spans="1:8" ht="28.9" customHeight="1" x14ac:dyDescent="0.2">
      <c r="A49" s="10" t="s">
        <v>23</v>
      </c>
      <c r="B49" s="11" t="s">
        <v>39</v>
      </c>
      <c r="C49" s="11" t="s">
        <v>41</v>
      </c>
      <c r="D49" s="11" t="s">
        <v>94</v>
      </c>
      <c r="E49" s="11" t="s">
        <v>24</v>
      </c>
      <c r="F49" s="8">
        <v>100000</v>
      </c>
      <c r="G49" s="8">
        <v>100000</v>
      </c>
      <c r="H49" s="8">
        <v>100000</v>
      </c>
    </row>
    <row r="50" spans="1:8" ht="14.45" customHeight="1" x14ac:dyDescent="0.2">
      <c r="A50" s="1" t="s">
        <v>44</v>
      </c>
      <c r="B50" s="2" t="s">
        <v>45</v>
      </c>
      <c r="C50" s="2" t="s">
        <v>0</v>
      </c>
      <c r="D50" s="2" t="s">
        <v>0</v>
      </c>
      <c r="E50" s="2" t="s">
        <v>0</v>
      </c>
      <c r="F50" s="3">
        <f>F51+F60+F56</f>
        <v>1199306.2000000002</v>
      </c>
      <c r="G50" s="3">
        <f>G51+G60+G56</f>
        <v>12523235.32</v>
      </c>
      <c r="H50" s="3">
        <f>H51+H60+H56</f>
        <v>14053935.32</v>
      </c>
    </row>
    <row r="51" spans="1:8" ht="14.45" customHeight="1" x14ac:dyDescent="0.2">
      <c r="A51" s="1" t="s">
        <v>46</v>
      </c>
      <c r="B51" s="2" t="s">
        <v>45</v>
      </c>
      <c r="C51" s="2" t="s">
        <v>47</v>
      </c>
      <c r="D51" s="2" t="s">
        <v>0</v>
      </c>
      <c r="E51" s="2" t="s">
        <v>0</v>
      </c>
      <c r="F51" s="3">
        <f>F52+F54+F58</f>
        <v>1065704</v>
      </c>
      <c r="G51" s="3">
        <f>G52+G54</f>
        <v>7693439.1200000001</v>
      </c>
      <c r="H51" s="3">
        <f>H52+H54</f>
        <v>8864219.1199999992</v>
      </c>
    </row>
    <row r="52" spans="1:8" ht="72.599999999999994" customHeight="1" x14ac:dyDescent="0.2">
      <c r="A52" s="4" t="s">
        <v>48</v>
      </c>
      <c r="B52" s="5" t="s">
        <v>45</v>
      </c>
      <c r="C52" s="5" t="s">
        <v>47</v>
      </c>
      <c r="D52" s="6" t="s">
        <v>95</v>
      </c>
      <c r="E52" s="5" t="s">
        <v>0</v>
      </c>
      <c r="F52" s="7">
        <f>F53</f>
        <v>455000</v>
      </c>
      <c r="G52" s="7">
        <f>G53</f>
        <v>336309.12</v>
      </c>
      <c r="H52" s="7">
        <v>336309.12</v>
      </c>
    </row>
    <row r="53" spans="1:8" ht="28.9" customHeight="1" x14ac:dyDescent="0.2">
      <c r="A53" s="10" t="s">
        <v>23</v>
      </c>
      <c r="B53" s="11" t="s">
        <v>45</v>
      </c>
      <c r="C53" s="11" t="s">
        <v>47</v>
      </c>
      <c r="D53" s="11" t="s">
        <v>95</v>
      </c>
      <c r="E53" s="11" t="s">
        <v>24</v>
      </c>
      <c r="F53" s="8">
        <v>455000</v>
      </c>
      <c r="G53" s="8">
        <v>336309.12</v>
      </c>
      <c r="H53" s="8">
        <v>336309.12</v>
      </c>
    </row>
    <row r="54" spans="1:8" ht="28.9" customHeight="1" x14ac:dyDescent="0.2">
      <c r="A54" s="21" t="s">
        <v>52</v>
      </c>
      <c r="B54" s="6" t="s">
        <v>45</v>
      </c>
      <c r="C54" s="6" t="s">
        <v>47</v>
      </c>
      <c r="D54" s="6" t="s">
        <v>96</v>
      </c>
      <c r="E54" s="6"/>
      <c r="F54" s="22">
        <f>F55</f>
        <v>200000</v>
      </c>
      <c r="G54" s="22">
        <f t="shared" ref="G54" si="6">G55</f>
        <v>7357130</v>
      </c>
      <c r="H54" s="22">
        <f>H55</f>
        <v>8527910</v>
      </c>
    </row>
    <row r="55" spans="1:8" ht="28.9" customHeight="1" x14ac:dyDescent="0.2">
      <c r="A55" s="10" t="s">
        <v>23</v>
      </c>
      <c r="B55" s="11" t="s">
        <v>45</v>
      </c>
      <c r="C55" s="11" t="s">
        <v>47</v>
      </c>
      <c r="D55" s="11" t="s">
        <v>96</v>
      </c>
      <c r="E55" s="11" t="s">
        <v>24</v>
      </c>
      <c r="F55" s="8">
        <v>200000</v>
      </c>
      <c r="G55" s="8">
        <v>7357130</v>
      </c>
      <c r="H55" s="8">
        <v>8527910</v>
      </c>
    </row>
    <row r="56" spans="1:8" ht="28.9" customHeight="1" x14ac:dyDescent="0.2">
      <c r="A56" s="23" t="s">
        <v>125</v>
      </c>
      <c r="B56" s="5" t="s">
        <v>45</v>
      </c>
      <c r="C56" s="5" t="s">
        <v>47</v>
      </c>
      <c r="D56" s="5" t="s">
        <v>126</v>
      </c>
      <c r="E56" s="11"/>
      <c r="F56" s="7">
        <f t="shared" ref="F56:H56" si="7">F57</f>
        <v>0</v>
      </c>
      <c r="G56" s="7">
        <f t="shared" si="7"/>
        <v>0</v>
      </c>
      <c r="H56" s="7">
        <f t="shared" si="7"/>
        <v>0</v>
      </c>
    </row>
    <row r="57" spans="1:8" ht="28.9" customHeight="1" x14ac:dyDescent="0.2">
      <c r="A57" s="10" t="s">
        <v>23</v>
      </c>
      <c r="B57" s="11" t="s">
        <v>45</v>
      </c>
      <c r="C57" s="11" t="s">
        <v>47</v>
      </c>
      <c r="D57" s="20" t="s">
        <v>126</v>
      </c>
      <c r="E57" s="11">
        <v>400</v>
      </c>
      <c r="F57" s="8">
        <v>0</v>
      </c>
      <c r="G57" s="8">
        <v>0</v>
      </c>
      <c r="H57" s="8">
        <v>0</v>
      </c>
    </row>
    <row r="58" spans="1:8" ht="14.45" customHeight="1" x14ac:dyDescent="0.2">
      <c r="A58" s="24" t="s">
        <v>97</v>
      </c>
      <c r="B58" s="5" t="s">
        <v>45</v>
      </c>
      <c r="C58" s="5">
        <v>501</v>
      </c>
      <c r="D58" s="6" t="s">
        <v>91</v>
      </c>
      <c r="E58" s="5" t="s">
        <v>0</v>
      </c>
      <c r="F58" s="7">
        <f>F59</f>
        <v>410704</v>
      </c>
      <c r="G58" s="7">
        <f>G59</f>
        <v>410704</v>
      </c>
      <c r="H58" s="7">
        <f>H59</f>
        <v>410704</v>
      </c>
    </row>
    <row r="59" spans="1:8" ht="28.9" customHeight="1" x14ac:dyDescent="0.2">
      <c r="A59" s="10" t="s">
        <v>23</v>
      </c>
      <c r="B59" s="11" t="s">
        <v>45</v>
      </c>
      <c r="C59" s="11">
        <v>501</v>
      </c>
      <c r="D59" s="11" t="s">
        <v>91</v>
      </c>
      <c r="E59" s="11" t="s">
        <v>24</v>
      </c>
      <c r="F59" s="8">
        <v>410704</v>
      </c>
      <c r="G59" s="8">
        <v>410704</v>
      </c>
      <c r="H59" s="8">
        <v>410704</v>
      </c>
    </row>
    <row r="60" spans="1:8" ht="14.45" customHeight="1" x14ac:dyDescent="0.2">
      <c r="A60" s="1" t="s">
        <v>49</v>
      </c>
      <c r="B60" s="2" t="s">
        <v>45</v>
      </c>
      <c r="C60" s="2" t="s">
        <v>50</v>
      </c>
      <c r="D60" s="2" t="s">
        <v>0</v>
      </c>
      <c r="E60" s="2" t="s">
        <v>0</v>
      </c>
      <c r="F60" s="3">
        <f>F61+F63+F65</f>
        <v>133602.20000000019</v>
      </c>
      <c r="G60" s="3">
        <f>G58+G63+G65+G61</f>
        <v>4829796.2</v>
      </c>
      <c r="H60" s="3">
        <f>H58+H63+H65+H61</f>
        <v>5189716.2</v>
      </c>
    </row>
    <row r="61" spans="1:8" ht="28.9" customHeight="1" x14ac:dyDescent="0.2">
      <c r="A61" s="4" t="s">
        <v>53</v>
      </c>
      <c r="B61" s="5" t="s">
        <v>45</v>
      </c>
      <c r="C61" s="5" t="s">
        <v>50</v>
      </c>
      <c r="D61" s="5" t="s">
        <v>109</v>
      </c>
      <c r="E61" s="5"/>
      <c r="F61" s="9">
        <f>F62</f>
        <v>33602.200000000186</v>
      </c>
      <c r="G61" s="9">
        <f>G62</f>
        <v>1565022.2000000002</v>
      </c>
      <c r="H61" s="9">
        <f>H62</f>
        <v>1806022.2000000002</v>
      </c>
    </row>
    <row r="62" spans="1:8" ht="28.9" customHeight="1" x14ac:dyDescent="0.2">
      <c r="A62" s="10" t="s">
        <v>23</v>
      </c>
      <c r="B62" s="11" t="s">
        <v>45</v>
      </c>
      <c r="C62" s="11" t="s">
        <v>50</v>
      </c>
      <c r="D62" s="11" t="s">
        <v>109</v>
      </c>
      <c r="E62" s="11" t="s">
        <v>24</v>
      </c>
      <c r="F62" s="8">
        <f>1547643.12-461000-18080.92-1034960</f>
        <v>33602.200000000186</v>
      </c>
      <c r="G62" s="8">
        <f>1547643.12-461000+478379.08</f>
        <v>1565022.2000000002</v>
      </c>
      <c r="H62" s="8">
        <f>1547643.12-461000+719379.08</f>
        <v>1806022.2000000002</v>
      </c>
    </row>
    <row r="63" spans="1:8" ht="28.9" customHeight="1" x14ac:dyDescent="0.2">
      <c r="A63" s="4" t="s">
        <v>51</v>
      </c>
      <c r="B63" s="5" t="s">
        <v>45</v>
      </c>
      <c r="C63" s="5" t="s">
        <v>50</v>
      </c>
      <c r="D63" s="6" t="s">
        <v>98</v>
      </c>
      <c r="E63" s="5" t="s">
        <v>0</v>
      </c>
      <c r="F63" s="7">
        <f>F64</f>
        <v>100000</v>
      </c>
      <c r="G63" s="7">
        <f>G64</f>
        <v>100000</v>
      </c>
      <c r="H63" s="7">
        <f>H64</f>
        <v>100000</v>
      </c>
    </row>
    <row r="64" spans="1:8" ht="28.9" customHeight="1" x14ac:dyDescent="0.2">
      <c r="A64" s="10" t="s">
        <v>23</v>
      </c>
      <c r="B64" s="11" t="s">
        <v>45</v>
      </c>
      <c r="C64" s="11" t="s">
        <v>50</v>
      </c>
      <c r="D64" s="11" t="s">
        <v>98</v>
      </c>
      <c r="E64" s="11" t="s">
        <v>24</v>
      </c>
      <c r="F64" s="8">
        <v>100000</v>
      </c>
      <c r="G64" s="8">
        <v>100000</v>
      </c>
      <c r="H64" s="8">
        <v>100000</v>
      </c>
    </row>
    <row r="65" spans="1:8" ht="14.45" customHeight="1" x14ac:dyDescent="0.2">
      <c r="A65" s="4" t="s">
        <v>53</v>
      </c>
      <c r="B65" s="5" t="s">
        <v>45</v>
      </c>
      <c r="C65" s="5" t="s">
        <v>50</v>
      </c>
      <c r="D65" s="6" t="s">
        <v>99</v>
      </c>
      <c r="E65" s="5" t="s">
        <v>0</v>
      </c>
      <c r="F65" s="7">
        <f>F66</f>
        <v>0</v>
      </c>
      <c r="G65" s="7">
        <f>G66</f>
        <v>2754070</v>
      </c>
      <c r="H65" s="7">
        <f>H66</f>
        <v>2872990</v>
      </c>
    </row>
    <row r="66" spans="1:8" ht="28.9" customHeight="1" x14ac:dyDescent="0.2">
      <c r="A66" s="10" t="s">
        <v>23</v>
      </c>
      <c r="B66" s="11" t="s">
        <v>45</v>
      </c>
      <c r="C66" s="11" t="s">
        <v>50</v>
      </c>
      <c r="D66" s="11" t="s">
        <v>99</v>
      </c>
      <c r="E66" s="11" t="s">
        <v>24</v>
      </c>
      <c r="F66" s="8">
        <v>0</v>
      </c>
      <c r="G66" s="8">
        <f>1555000+1199070</f>
        <v>2754070</v>
      </c>
      <c r="H66" s="8">
        <f>1555000+1317990</f>
        <v>2872990</v>
      </c>
    </row>
    <row r="67" spans="1:8" ht="14.45" customHeight="1" x14ac:dyDescent="0.2">
      <c r="A67" s="1" t="s">
        <v>54</v>
      </c>
      <c r="B67" s="2" t="s">
        <v>55</v>
      </c>
      <c r="C67" s="2" t="s">
        <v>0</v>
      </c>
      <c r="D67" s="2" t="s">
        <v>0</v>
      </c>
      <c r="E67" s="2" t="s">
        <v>0</v>
      </c>
      <c r="F67" s="3">
        <f t="shared" ref="F67:H69" si="8">F68</f>
        <v>150000</v>
      </c>
      <c r="G67" s="3">
        <f t="shared" si="8"/>
        <v>400000</v>
      </c>
      <c r="H67" s="3">
        <f t="shared" si="8"/>
        <v>400000</v>
      </c>
    </row>
    <row r="68" spans="1:8" ht="14.45" customHeight="1" x14ac:dyDescent="0.2">
      <c r="A68" s="1" t="s">
        <v>56</v>
      </c>
      <c r="B68" s="2" t="s">
        <v>55</v>
      </c>
      <c r="C68" s="2" t="s">
        <v>57</v>
      </c>
      <c r="D68" s="2" t="s">
        <v>0</v>
      </c>
      <c r="E68" s="2" t="s">
        <v>0</v>
      </c>
      <c r="F68" s="3">
        <f t="shared" si="8"/>
        <v>150000</v>
      </c>
      <c r="G68" s="3">
        <f t="shared" si="8"/>
        <v>400000</v>
      </c>
      <c r="H68" s="3">
        <f t="shared" si="8"/>
        <v>400000</v>
      </c>
    </row>
    <row r="69" spans="1:8" ht="28.9" customHeight="1" x14ac:dyDescent="0.2">
      <c r="A69" s="4" t="s">
        <v>58</v>
      </c>
      <c r="B69" s="5" t="s">
        <v>55</v>
      </c>
      <c r="C69" s="5" t="s">
        <v>57</v>
      </c>
      <c r="D69" s="6" t="s">
        <v>100</v>
      </c>
      <c r="E69" s="5" t="s">
        <v>0</v>
      </c>
      <c r="F69" s="7">
        <f t="shared" si="8"/>
        <v>150000</v>
      </c>
      <c r="G69" s="7">
        <f t="shared" si="8"/>
        <v>400000</v>
      </c>
      <c r="H69" s="7">
        <f t="shared" si="8"/>
        <v>400000</v>
      </c>
    </row>
    <row r="70" spans="1:8" ht="28.9" customHeight="1" x14ac:dyDescent="0.2">
      <c r="A70" s="10" t="s">
        <v>23</v>
      </c>
      <c r="B70" s="11" t="s">
        <v>55</v>
      </c>
      <c r="C70" s="11" t="s">
        <v>57</v>
      </c>
      <c r="D70" s="11" t="s">
        <v>100</v>
      </c>
      <c r="E70" s="11" t="s">
        <v>24</v>
      </c>
      <c r="F70" s="8">
        <v>150000</v>
      </c>
      <c r="G70" s="8">
        <v>400000</v>
      </c>
      <c r="H70" s="8">
        <v>400000</v>
      </c>
    </row>
    <row r="71" spans="1:8" ht="14.45" customHeight="1" x14ac:dyDescent="0.2">
      <c r="A71" s="1" t="s">
        <v>59</v>
      </c>
      <c r="B71" s="2" t="s">
        <v>60</v>
      </c>
      <c r="C71" s="2" t="s">
        <v>0</v>
      </c>
      <c r="D71" s="2" t="s">
        <v>0</v>
      </c>
      <c r="E71" s="2" t="s">
        <v>0</v>
      </c>
      <c r="F71" s="3">
        <f>F72</f>
        <v>300000</v>
      </c>
      <c r="G71" s="3">
        <f t="shared" ref="G71:H71" si="9">G72</f>
        <v>500000</v>
      </c>
      <c r="H71" s="3">
        <f t="shared" si="9"/>
        <v>500000</v>
      </c>
    </row>
    <row r="72" spans="1:8" ht="14.45" customHeight="1" x14ac:dyDescent="0.2">
      <c r="A72" s="1" t="s">
        <v>61</v>
      </c>
      <c r="B72" s="2" t="s">
        <v>60</v>
      </c>
      <c r="C72" s="2" t="s">
        <v>62</v>
      </c>
      <c r="D72" s="2" t="s">
        <v>0</v>
      </c>
      <c r="E72" s="2" t="s">
        <v>0</v>
      </c>
      <c r="F72" s="3">
        <f>F73</f>
        <v>300000</v>
      </c>
      <c r="G72" s="3">
        <f>G73</f>
        <v>500000</v>
      </c>
      <c r="H72" s="3">
        <f>H73</f>
        <v>500000</v>
      </c>
    </row>
    <row r="73" spans="1:8" ht="28.9" customHeight="1" x14ac:dyDescent="0.2">
      <c r="A73" s="4" t="s">
        <v>63</v>
      </c>
      <c r="B73" s="5" t="s">
        <v>60</v>
      </c>
      <c r="C73" s="5" t="s">
        <v>62</v>
      </c>
      <c r="D73" s="6" t="s">
        <v>101</v>
      </c>
      <c r="E73" s="5" t="s">
        <v>0</v>
      </c>
      <c r="F73" s="7">
        <f>F74</f>
        <v>300000</v>
      </c>
      <c r="G73" s="7">
        <f>G74</f>
        <v>500000</v>
      </c>
      <c r="H73" s="7">
        <f>H74</f>
        <v>500000</v>
      </c>
    </row>
    <row r="74" spans="1:8" ht="28.9" customHeight="1" x14ac:dyDescent="0.2">
      <c r="A74" s="10" t="s">
        <v>23</v>
      </c>
      <c r="B74" s="11" t="s">
        <v>60</v>
      </c>
      <c r="C74" s="11" t="s">
        <v>62</v>
      </c>
      <c r="D74" s="11" t="s">
        <v>101</v>
      </c>
      <c r="E74" s="11" t="s">
        <v>24</v>
      </c>
      <c r="F74" s="8">
        <v>300000</v>
      </c>
      <c r="G74" s="8">
        <v>500000</v>
      </c>
      <c r="H74" s="8">
        <v>500000</v>
      </c>
    </row>
    <row r="75" spans="1:8" ht="14.45" customHeight="1" x14ac:dyDescent="0.2">
      <c r="A75" s="1" t="s">
        <v>64</v>
      </c>
      <c r="B75" s="2" t="s">
        <v>65</v>
      </c>
      <c r="C75" s="2" t="s">
        <v>0</v>
      </c>
      <c r="D75" s="2" t="s">
        <v>0</v>
      </c>
      <c r="E75" s="2" t="s">
        <v>0</v>
      </c>
      <c r="F75" s="3">
        <f>F76+F81+F84</f>
        <v>669000</v>
      </c>
      <c r="G75" s="3">
        <f>G76+G81+G84</f>
        <v>889000</v>
      </c>
      <c r="H75" s="3">
        <f>H76+H81+H84</f>
        <v>889000</v>
      </c>
    </row>
    <row r="76" spans="1:8" ht="14.45" customHeight="1" x14ac:dyDescent="0.2">
      <c r="A76" s="1" t="s">
        <v>66</v>
      </c>
      <c r="B76" s="2" t="s">
        <v>65</v>
      </c>
      <c r="C76" s="2" t="s">
        <v>67</v>
      </c>
      <c r="D76" s="2" t="s">
        <v>0</v>
      </c>
      <c r="E76" s="2" t="s">
        <v>0</v>
      </c>
      <c r="F76" s="3">
        <f>F77</f>
        <v>269000</v>
      </c>
      <c r="G76" s="3">
        <f t="shared" ref="G76:H78" si="10">G77</f>
        <v>269000</v>
      </c>
      <c r="H76" s="3">
        <f t="shared" si="10"/>
        <v>269000</v>
      </c>
    </row>
    <row r="77" spans="1:8" ht="14.45" customHeight="1" x14ac:dyDescent="0.2">
      <c r="A77" s="1" t="s">
        <v>11</v>
      </c>
      <c r="B77" s="2" t="s">
        <v>65</v>
      </c>
      <c r="C77" s="2" t="s">
        <v>67</v>
      </c>
      <c r="D77" s="2" t="s">
        <v>12</v>
      </c>
      <c r="E77" s="2" t="s">
        <v>0</v>
      </c>
      <c r="F77" s="3">
        <f>F78</f>
        <v>269000</v>
      </c>
      <c r="G77" s="3">
        <f t="shared" si="10"/>
        <v>269000</v>
      </c>
      <c r="H77" s="3">
        <f t="shared" si="10"/>
        <v>269000</v>
      </c>
    </row>
    <row r="78" spans="1:8" ht="28.9" customHeight="1" x14ac:dyDescent="0.2">
      <c r="A78" s="24" t="s">
        <v>103</v>
      </c>
      <c r="B78" s="5" t="s">
        <v>65</v>
      </c>
      <c r="C78" s="5" t="s">
        <v>67</v>
      </c>
      <c r="D78" s="6" t="s">
        <v>102</v>
      </c>
      <c r="E78" s="5" t="s">
        <v>0</v>
      </c>
      <c r="F78" s="7">
        <f>F79</f>
        <v>269000</v>
      </c>
      <c r="G78" s="7">
        <f t="shared" si="10"/>
        <v>269000</v>
      </c>
      <c r="H78" s="7">
        <f t="shared" si="10"/>
        <v>269000</v>
      </c>
    </row>
    <row r="79" spans="1:8" ht="14.45" customHeight="1" x14ac:dyDescent="0.2">
      <c r="A79" s="10" t="s">
        <v>69</v>
      </c>
      <c r="B79" s="11" t="s">
        <v>65</v>
      </c>
      <c r="C79" s="11" t="s">
        <v>67</v>
      </c>
      <c r="D79" s="11" t="s">
        <v>68</v>
      </c>
      <c r="E79" s="11" t="s">
        <v>70</v>
      </c>
      <c r="F79" s="8">
        <v>269000</v>
      </c>
      <c r="G79" s="8">
        <v>269000</v>
      </c>
      <c r="H79" s="8">
        <v>269000</v>
      </c>
    </row>
    <row r="80" spans="1:8" ht="14.45" customHeight="1" x14ac:dyDescent="0.2">
      <c r="A80" s="1" t="s">
        <v>71</v>
      </c>
      <c r="B80" s="2" t="s">
        <v>65</v>
      </c>
      <c r="C80" s="2" t="s">
        <v>72</v>
      </c>
      <c r="D80" s="2" t="s">
        <v>0</v>
      </c>
      <c r="E80" s="2" t="s">
        <v>0</v>
      </c>
      <c r="F80" s="3">
        <f>F81</f>
        <v>350000</v>
      </c>
      <c r="G80" s="3">
        <f>G81</f>
        <v>570000</v>
      </c>
      <c r="H80" s="3">
        <f>H81</f>
        <v>570000</v>
      </c>
    </row>
    <row r="81" spans="1:8" ht="43.35" customHeight="1" x14ac:dyDescent="0.2">
      <c r="A81" s="4" t="s">
        <v>73</v>
      </c>
      <c r="B81" s="5" t="s">
        <v>65</v>
      </c>
      <c r="C81" s="5" t="s">
        <v>72</v>
      </c>
      <c r="D81" s="6" t="s">
        <v>105</v>
      </c>
      <c r="E81" s="5" t="s">
        <v>0</v>
      </c>
      <c r="F81" s="7">
        <f>F82+F83</f>
        <v>350000</v>
      </c>
      <c r="G81" s="7">
        <f>G82+G83</f>
        <v>570000</v>
      </c>
      <c r="H81" s="7">
        <f>H82+H83</f>
        <v>570000</v>
      </c>
    </row>
    <row r="82" spans="1:8" ht="28.9" customHeight="1" x14ac:dyDescent="0.2">
      <c r="A82" s="10" t="s">
        <v>23</v>
      </c>
      <c r="B82" s="11" t="s">
        <v>65</v>
      </c>
      <c r="C82" s="11" t="s">
        <v>72</v>
      </c>
      <c r="D82" s="11" t="s">
        <v>104</v>
      </c>
      <c r="E82" s="11" t="s">
        <v>24</v>
      </c>
      <c r="F82" s="8">
        <v>150000</v>
      </c>
      <c r="G82" s="8">
        <v>370000</v>
      </c>
      <c r="H82" s="8">
        <v>370000</v>
      </c>
    </row>
    <row r="83" spans="1:8" ht="28.9" customHeight="1" x14ac:dyDescent="0.2">
      <c r="A83" s="10" t="s">
        <v>69</v>
      </c>
      <c r="B83" s="11" t="s">
        <v>65</v>
      </c>
      <c r="C83" s="11" t="s">
        <v>72</v>
      </c>
      <c r="D83" s="11" t="s">
        <v>104</v>
      </c>
      <c r="E83" s="11">
        <v>300</v>
      </c>
      <c r="F83" s="8">
        <v>200000</v>
      </c>
      <c r="G83" s="8">
        <v>200000</v>
      </c>
      <c r="H83" s="8">
        <v>200000</v>
      </c>
    </row>
    <row r="84" spans="1:8" ht="28.9" customHeight="1" x14ac:dyDescent="0.2">
      <c r="A84" s="24" t="s">
        <v>107</v>
      </c>
      <c r="B84" s="5" t="s">
        <v>65</v>
      </c>
      <c r="C84" s="5" t="s">
        <v>72</v>
      </c>
      <c r="D84" s="6" t="s">
        <v>106</v>
      </c>
      <c r="E84" s="5" t="s">
        <v>0</v>
      </c>
      <c r="F84" s="7">
        <f>F85</f>
        <v>50000</v>
      </c>
      <c r="G84" s="7">
        <f t="shared" ref="G84:H84" si="11">G85</f>
        <v>50000</v>
      </c>
      <c r="H84" s="7">
        <f t="shared" si="11"/>
        <v>50000</v>
      </c>
    </row>
    <row r="85" spans="1:8" ht="28.9" customHeight="1" x14ac:dyDescent="0.2">
      <c r="A85" s="10" t="s">
        <v>23</v>
      </c>
      <c r="B85" s="11" t="s">
        <v>65</v>
      </c>
      <c r="C85" s="11" t="s">
        <v>72</v>
      </c>
      <c r="D85" s="11" t="s">
        <v>106</v>
      </c>
      <c r="E85" s="11" t="s">
        <v>24</v>
      </c>
      <c r="F85" s="8">
        <v>50000</v>
      </c>
      <c r="G85" s="8">
        <v>50000</v>
      </c>
      <c r="H85" s="8">
        <v>50000</v>
      </c>
    </row>
    <row r="86" spans="1:8" ht="14.45" customHeight="1" x14ac:dyDescent="0.2">
      <c r="A86" s="1" t="s">
        <v>74</v>
      </c>
      <c r="B86" s="2" t="s">
        <v>75</v>
      </c>
      <c r="C86" s="2" t="s">
        <v>0</v>
      </c>
      <c r="D86" s="2" t="s">
        <v>0</v>
      </c>
      <c r="E86" s="2" t="s">
        <v>0</v>
      </c>
      <c r="F86" s="3">
        <f t="shared" ref="F86:H88" si="12">F87</f>
        <v>8495204.8599999994</v>
      </c>
      <c r="G86" s="3">
        <f t="shared" si="12"/>
        <v>8495204.8599999994</v>
      </c>
      <c r="H86" s="3">
        <f t="shared" si="12"/>
        <v>8495204.8599999994</v>
      </c>
    </row>
    <row r="87" spans="1:8" ht="14.45" customHeight="1" x14ac:dyDescent="0.2">
      <c r="A87" s="1" t="s">
        <v>76</v>
      </c>
      <c r="B87" s="2" t="s">
        <v>75</v>
      </c>
      <c r="C87" s="2" t="s">
        <v>77</v>
      </c>
      <c r="D87" s="2" t="s">
        <v>0</v>
      </c>
      <c r="E87" s="2" t="s">
        <v>0</v>
      </c>
      <c r="F87" s="3">
        <f t="shared" si="12"/>
        <v>8495204.8599999994</v>
      </c>
      <c r="G87" s="3">
        <f t="shared" si="12"/>
        <v>8495204.8599999994</v>
      </c>
      <c r="H87" s="3">
        <f t="shared" si="12"/>
        <v>8495204.8599999994</v>
      </c>
    </row>
    <row r="88" spans="1:8" ht="28.9" customHeight="1" x14ac:dyDescent="0.2">
      <c r="A88" s="4" t="s">
        <v>78</v>
      </c>
      <c r="B88" s="5" t="s">
        <v>75</v>
      </c>
      <c r="C88" s="5" t="s">
        <v>77</v>
      </c>
      <c r="D88" s="6" t="s">
        <v>108</v>
      </c>
      <c r="E88" s="5" t="s">
        <v>0</v>
      </c>
      <c r="F88" s="7">
        <f t="shared" si="12"/>
        <v>8495204.8599999994</v>
      </c>
      <c r="G88" s="7">
        <f t="shared" si="12"/>
        <v>8495204.8599999994</v>
      </c>
      <c r="H88" s="7">
        <f t="shared" si="12"/>
        <v>8495204.8599999994</v>
      </c>
    </row>
    <row r="89" spans="1:8" ht="28.9" customHeight="1" x14ac:dyDescent="0.2">
      <c r="A89" s="10" t="s">
        <v>79</v>
      </c>
      <c r="B89" s="11" t="s">
        <v>75</v>
      </c>
      <c r="C89" s="11" t="s">
        <v>77</v>
      </c>
      <c r="D89" s="11" t="s">
        <v>108</v>
      </c>
      <c r="E89" s="11" t="s">
        <v>80</v>
      </c>
      <c r="F89" s="8">
        <v>8495204.8599999994</v>
      </c>
      <c r="G89" s="8">
        <v>8495204.8599999994</v>
      </c>
      <c r="H89" s="8">
        <v>8495204.8599999994</v>
      </c>
    </row>
    <row r="90" spans="1:8" ht="28.9" customHeight="1" x14ac:dyDescent="0.2">
      <c r="A90" s="1" t="s">
        <v>81</v>
      </c>
      <c r="B90" s="2" t="s">
        <v>82</v>
      </c>
      <c r="C90" s="2" t="s">
        <v>0</v>
      </c>
      <c r="D90" s="2" t="s">
        <v>0</v>
      </c>
      <c r="E90" s="2" t="s">
        <v>0</v>
      </c>
      <c r="F90" s="3">
        <f>F91</f>
        <v>432087.33</v>
      </c>
      <c r="G90" s="3">
        <f t="shared" ref="G90:H92" si="13">G91</f>
        <v>410634.31</v>
      </c>
      <c r="H90" s="3">
        <f t="shared" si="13"/>
        <v>410634.31</v>
      </c>
    </row>
    <row r="91" spans="1:8" ht="14.45" customHeight="1" x14ac:dyDescent="0.2">
      <c r="A91" s="1" t="s">
        <v>83</v>
      </c>
      <c r="B91" s="2" t="s">
        <v>82</v>
      </c>
      <c r="C91" s="2" t="s">
        <v>84</v>
      </c>
      <c r="D91" s="2" t="s">
        <v>0</v>
      </c>
      <c r="E91" s="2" t="s">
        <v>0</v>
      </c>
      <c r="F91" s="3">
        <f>F92</f>
        <v>432087.33</v>
      </c>
      <c r="G91" s="3">
        <f t="shared" si="13"/>
        <v>410634.31</v>
      </c>
      <c r="H91" s="3">
        <f t="shared" si="13"/>
        <v>410634.31</v>
      </c>
    </row>
    <row r="92" spans="1:8" ht="14.45" customHeight="1" x14ac:dyDescent="0.2">
      <c r="A92" s="1" t="s">
        <v>11</v>
      </c>
      <c r="B92" s="2" t="s">
        <v>82</v>
      </c>
      <c r="C92" s="2" t="s">
        <v>84</v>
      </c>
      <c r="D92" s="2" t="s">
        <v>12</v>
      </c>
      <c r="E92" s="2" t="s">
        <v>0</v>
      </c>
      <c r="F92" s="3">
        <f>F93</f>
        <v>432087.33</v>
      </c>
      <c r="G92" s="3">
        <f t="shared" si="13"/>
        <v>410634.31</v>
      </c>
      <c r="H92" s="3">
        <f t="shared" si="13"/>
        <v>410634.31</v>
      </c>
    </row>
    <row r="93" spans="1:8" ht="72.599999999999994" customHeight="1" x14ac:dyDescent="0.2">
      <c r="A93" s="4" t="s">
        <v>85</v>
      </c>
      <c r="B93" s="5" t="s">
        <v>82</v>
      </c>
      <c r="C93" s="5" t="s">
        <v>84</v>
      </c>
      <c r="D93" s="5" t="s">
        <v>86</v>
      </c>
      <c r="E93" s="5" t="s">
        <v>0</v>
      </c>
      <c r="F93" s="7">
        <f>F94</f>
        <v>432087.33</v>
      </c>
      <c r="G93" s="7">
        <f>G94</f>
        <v>410634.31</v>
      </c>
      <c r="H93" s="7">
        <f>H94</f>
        <v>410634.31</v>
      </c>
    </row>
    <row r="94" spans="1:8" ht="14.45" customHeight="1" x14ac:dyDescent="0.2">
      <c r="A94" s="10" t="s">
        <v>87</v>
      </c>
      <c r="B94" s="11" t="s">
        <v>82</v>
      </c>
      <c r="C94" s="11" t="s">
        <v>84</v>
      </c>
      <c r="D94" s="11" t="s">
        <v>86</v>
      </c>
      <c r="E94" s="11" t="s">
        <v>88</v>
      </c>
      <c r="F94" s="8">
        <v>432087.33</v>
      </c>
      <c r="G94" s="8">
        <v>410634.31</v>
      </c>
      <c r="H94" s="8">
        <v>410634.31</v>
      </c>
    </row>
  </sheetData>
  <mergeCells count="2">
    <mergeCell ref="A2:F2"/>
    <mergeCell ref="A3:F3"/>
  </mergeCells>
  <pageMargins left="0.9055118110236221" right="0.31496062992125984" top="0.35433070866141736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2021-2023</vt:lpstr>
      <vt:lpstr>2021г с контрольными</vt:lpstr>
      <vt:lpstr>'2021-2023'!Заголовки_для_печати</vt:lpstr>
      <vt:lpstr>'2021г с контрольными'!Заголовки_для_печати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Бухгалтерия 1</cp:lastModifiedBy>
  <cp:lastPrinted>2021-01-12T07:42:48Z</cp:lastPrinted>
  <dcterms:created xsi:type="dcterms:W3CDTF">2006-09-16T00:00:00Z</dcterms:created>
  <dcterms:modified xsi:type="dcterms:W3CDTF">2021-08-24T02:46:01Z</dcterms:modified>
</cp:coreProperties>
</file>