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Бухгалтерия 1\Desktop\Галя\Бюджет\Бюджет на 2021 год\Бюджет на 2021 год сессия 35-1 от 22.12.2020г\"/>
    </mc:Choice>
  </mc:AlternateContent>
  <bookViews>
    <workbookView xWindow="0" yWindow="0" windowWidth="20730" windowHeight="11760"/>
  </bookViews>
  <sheets>
    <sheet name="2021-2023г" sheetId="1" r:id="rId1"/>
  </sheets>
  <definedNames>
    <definedName name="_xlnm.Print_Titles" localSheetId="0">'2021-2023г'!$2:$6</definedName>
  </definedNames>
  <calcPr calcId="162913"/>
</workbook>
</file>

<file path=xl/calcChain.xml><?xml version="1.0" encoding="utf-8"?>
<calcChain xmlns="http://schemas.openxmlformats.org/spreadsheetml/2006/main">
  <c r="D23" i="1" l="1"/>
  <c r="D11" i="1" l="1"/>
  <c r="D27" i="1"/>
  <c r="D10" i="1" l="1"/>
  <c r="D33" i="1" l="1"/>
  <c r="G39" i="1"/>
  <c r="F39" i="1"/>
  <c r="G37" i="1"/>
  <c r="G36" i="1" s="1"/>
  <c r="F37" i="1"/>
  <c r="F36" i="1" s="1"/>
  <c r="G34" i="1"/>
  <c r="F34" i="1"/>
  <c r="F33" i="1"/>
  <c r="F31" i="1" s="1"/>
  <c r="G31" i="1"/>
  <c r="G29" i="1"/>
  <c r="F29" i="1"/>
  <c r="G26" i="1"/>
  <c r="F26" i="1"/>
  <c r="G24" i="1"/>
  <c r="F24" i="1"/>
  <c r="G23" i="1"/>
  <c r="G22" i="1" s="1"/>
  <c r="F23" i="1"/>
  <c r="F22" i="1" s="1"/>
  <c r="G20" i="1"/>
  <c r="F20" i="1"/>
  <c r="G18" i="1"/>
  <c r="F18" i="1"/>
  <c r="F16" i="1"/>
  <c r="G13" i="1"/>
  <c r="F13" i="1"/>
  <c r="G9" i="1"/>
  <c r="G8" i="1" s="1"/>
  <c r="F9" i="1"/>
  <c r="F8" i="1" s="1"/>
  <c r="D26" i="1"/>
  <c r="E26" i="1"/>
  <c r="E20" i="1"/>
  <c r="D20" i="1"/>
  <c r="E18" i="1"/>
  <c r="D18" i="1"/>
  <c r="E16" i="1"/>
  <c r="D16" i="1"/>
  <c r="G15" i="1" l="1"/>
  <c r="F15" i="1"/>
  <c r="F6" i="1" s="1"/>
  <c r="G7" i="1"/>
  <c r="G6" i="1"/>
  <c r="F7" i="1" l="1"/>
  <c r="D34" i="1"/>
  <c r="D31" i="1"/>
  <c r="D24" i="1" l="1"/>
  <c r="D22" i="1"/>
  <c r="D39" i="1" l="1"/>
  <c r="D9" i="1" l="1"/>
  <c r="D29" i="1" l="1"/>
  <c r="D15" i="1" s="1"/>
  <c r="D37" i="1"/>
  <c r="D36" i="1" s="1"/>
  <c r="D13" i="1"/>
  <c r="D8" i="1" s="1"/>
  <c r="D7" i="1" l="1"/>
  <c r="D6" i="1"/>
  <c r="E7" i="1" s="1"/>
</calcChain>
</file>

<file path=xl/sharedStrings.xml><?xml version="1.0" encoding="utf-8"?>
<sst xmlns="http://schemas.openxmlformats.org/spreadsheetml/2006/main" count="108" uniqueCount="56">
  <si>
    <t/>
  </si>
  <si>
    <t>Наименование</t>
  </si>
  <si>
    <t>ЦСР</t>
  </si>
  <si>
    <t>ВР</t>
  </si>
  <si>
    <t>ВСЕГО</t>
  </si>
  <si>
    <t>Непрограммные расходы</t>
  </si>
  <si>
    <t>99 0 00 00000</t>
  </si>
  <si>
    <t>Руководство и управление в сфере установленных функций органов местного самоуправления</t>
  </si>
  <si>
    <t>99 1 00 00000</t>
  </si>
  <si>
    <t>Расходы на содержание органов местного самоуправления</t>
  </si>
  <si>
    <t>99 1 00 11410</t>
  </si>
  <si>
    <t>Расходы на выплаты персоналу</t>
  </si>
  <si>
    <t>100</t>
  </si>
  <si>
    <t>Закупка товаров, работ и услуг для обеспечения государственных (муниципальных) нужд</t>
  </si>
  <si>
    <t>200</t>
  </si>
  <si>
    <t>Иные бюджетные ассигнования</t>
  </si>
  <si>
    <t>800</t>
  </si>
  <si>
    <t>Глава муниципального образования</t>
  </si>
  <si>
    <t>99 1 00 11600</t>
  </si>
  <si>
    <t>Прочие непрограммные расходы</t>
  </si>
  <si>
    <t>99 5 00 00000</t>
  </si>
  <si>
    <t>Расходы по управлению муниципальным имуществом и земельными ресурсами</t>
  </si>
  <si>
    <t>99 5 00 91002</t>
  </si>
  <si>
    <t>Расходы в области дорожно-транспортного комплекса</t>
  </si>
  <si>
    <t>99 5 00 91008</t>
  </si>
  <si>
    <t>Социальное обеспечение и иные выплаты населению</t>
  </si>
  <si>
    <t>300</t>
  </si>
  <si>
    <t>Межбюджетные трансферты</t>
  </si>
  <si>
    <t>99 6 00 00000</t>
  </si>
  <si>
    <t>Осуществление расходных обязательств ОМСУ в части полномочий по решению вопросов местного значения, переданных  в соответствии с заключенным между органом местного самоуправления муниципального района и поселения соглашением</t>
  </si>
  <si>
    <t>99 6 00 88510</t>
  </si>
  <si>
    <t>500</t>
  </si>
  <si>
    <t>99 5 00 71020</t>
  </si>
  <si>
    <t>Ежемесячные доплаты к трудовой пенсии лицам, замещавшим муниципальные должности и должности муниципальной службы</t>
  </si>
  <si>
    <t>Расходы в области спорта и физической культуры</t>
  </si>
  <si>
    <t>Предоставление субсидий бюджетным, автономным учреждениям и иным некоммерческим организациям</t>
  </si>
  <si>
    <t>99 5 00 91014</t>
  </si>
  <si>
    <t>Выполнение других обязательств муниципальных образований</t>
  </si>
  <si>
    <t>99 5 00 91019</t>
  </si>
  <si>
    <t xml:space="preserve">Имущественный взнос в некоммерческую организацию "Фонд капитального ремонта многоквартирных домов Республики Саха (Якутия)" на проведение капитального ремонта общего имущества </t>
  </si>
  <si>
    <t>99 5 00 11020</t>
  </si>
  <si>
    <t>99 3 00 00000</t>
  </si>
  <si>
    <t>99 3 00 10030</t>
  </si>
  <si>
    <t>Проведение выборов и референдумов депутатов</t>
  </si>
  <si>
    <t>Прочие расходы по благоустройству</t>
  </si>
  <si>
    <t>99 5 00 91011</t>
  </si>
  <si>
    <t>Субвенция на осуществление первичного воинского учета на территориях, где отсутствуют военные комиссариаты (в части ГО, МП, ГП)</t>
  </si>
  <si>
    <t>99 5 00 51180</t>
  </si>
  <si>
    <t>Выполнение отдельных государственных полномочий по государственной регистрации актов гражданского состояния</t>
  </si>
  <si>
    <t>99 5 00 59300</t>
  </si>
  <si>
    <t>Сумма на 2021 год</t>
  </si>
  <si>
    <t>Сумма на 2022 год</t>
  </si>
  <si>
    <t>Сумма на 2023 год</t>
  </si>
  <si>
    <t>руб.</t>
  </si>
  <si>
    <t>Распределение бюджетных ассигнований по целевым статьям и группам видов расходов на реализацию непрограммных расходов на 2021 год</t>
  </si>
  <si>
    <t>Приложение №6
к решению XXXV сессии IV созыва
№ 35-1 от «22» декабря 2020 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</si>
</sst>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0"/>
      <color rgb="FF000000"/>
      <name val="Times New Roman"/>
      <family val="2"/>
    </font>
    <font>
      <b/>
      <sz val="10"/>
      <color rgb="FF000000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name val="Times New Roman"/>
      <family val="2"/>
    </font>
    <font>
      <b/>
      <sz val="10"/>
      <name val="Times New Roman"/>
      <family val="2"/>
    </font>
    <font>
      <b/>
      <i/>
      <sz val="10"/>
      <name val="Times New Roman"/>
      <family val="2"/>
    </font>
    <font>
      <b/>
      <i/>
      <sz val="1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>
      <alignment vertical="top" wrapText="1"/>
    </xf>
  </cellStyleXfs>
  <cellXfs count="47">
    <xf numFmtId="0" fontId="0" fillId="0" borderId="0" xfId="0" applyFont="1" applyFill="1" applyAlignment="1">
      <alignment vertical="top" wrapText="1"/>
    </xf>
    <xf numFmtId="0" fontId="1" fillId="2" borderId="1" xfId="0" applyFont="1" applyFill="1" applyBorder="1" applyAlignment="1">
      <alignment vertical="top" wrapText="1"/>
    </xf>
    <xf numFmtId="0" fontId="1" fillId="2" borderId="2" xfId="0" applyFont="1" applyFill="1" applyBorder="1" applyAlignment="1">
      <alignment horizontal="center" vertical="top" wrapText="1"/>
    </xf>
    <xf numFmtId="4" fontId="8" fillId="2" borderId="3" xfId="0" applyNumberFormat="1" applyFont="1" applyFill="1" applyBorder="1" applyAlignment="1">
      <alignment horizontal="right" vertical="top" wrapText="1"/>
    </xf>
    <xf numFmtId="4" fontId="8" fillId="2" borderId="5" xfId="0" applyNumberFormat="1" applyFont="1" applyFill="1" applyBorder="1" applyAlignment="1">
      <alignment horizontal="right" vertical="top" wrapText="1"/>
    </xf>
    <xf numFmtId="0" fontId="1" fillId="2" borderId="3" xfId="0" applyFont="1" applyFill="1" applyBorder="1" applyAlignment="1">
      <alignment horizontal="center" vertical="top" wrapText="1"/>
    </xf>
    <xf numFmtId="0" fontId="0" fillId="2" borderId="0" xfId="0" applyFill="1" applyAlignment="1">
      <alignment vertical="top" wrapText="1"/>
    </xf>
    <xf numFmtId="0" fontId="0" fillId="2" borderId="0" xfId="0" applyFill="1" applyAlignment="1">
      <alignment horizontal="right" vertical="top" wrapText="1"/>
    </xf>
    <xf numFmtId="0" fontId="0" fillId="2" borderId="0" xfId="0" applyFont="1" applyFill="1" applyAlignment="1">
      <alignment vertical="top" wrapText="1"/>
    </xf>
    <xf numFmtId="0" fontId="7" fillId="2" borderId="0" xfId="0" applyFont="1" applyFill="1" applyAlignment="1">
      <alignment vertical="top" wrapText="1"/>
    </xf>
    <xf numFmtId="4" fontId="0" fillId="2" borderId="0" xfId="0" applyNumberFormat="1" applyFont="1" applyFill="1" applyAlignment="1">
      <alignment vertical="top" wrapText="1"/>
    </xf>
    <xf numFmtId="0" fontId="0" fillId="2" borderId="0" xfId="0" applyFill="1" applyAlignment="1">
      <alignment vertical="center" wrapText="1"/>
    </xf>
    <xf numFmtId="0" fontId="0" fillId="2" borderId="0" xfId="0" applyFont="1" applyFill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4" fontId="8" fillId="2" borderId="5" xfId="0" applyNumberFormat="1" applyFont="1" applyFill="1" applyBorder="1" applyAlignment="1">
      <alignment horizontal="right" vertical="center" wrapText="1"/>
    </xf>
    <xf numFmtId="4" fontId="7" fillId="2" borderId="0" xfId="0" applyNumberFormat="1" applyFont="1" applyFill="1" applyBorder="1" applyAlignment="1">
      <alignment horizontal="right" vertical="top" wrapText="1"/>
    </xf>
    <xf numFmtId="4" fontId="8" fillId="2" borderId="3" xfId="0" applyNumberFormat="1" applyFont="1" applyFill="1" applyBorder="1" applyAlignment="1">
      <alignment horizontal="right" vertical="center" wrapText="1"/>
    </xf>
    <xf numFmtId="4" fontId="8" fillId="2" borderId="6" xfId="0" applyNumberFormat="1" applyFont="1" applyFill="1" applyBorder="1" applyAlignment="1">
      <alignment horizontal="right" vertical="top" wrapText="1"/>
    </xf>
    <xf numFmtId="4" fontId="8" fillId="2" borderId="4" xfId="0" applyNumberFormat="1" applyFont="1" applyFill="1" applyBorder="1" applyAlignment="1">
      <alignment horizontal="right" vertical="top" wrapText="1"/>
    </xf>
    <xf numFmtId="0" fontId="2" fillId="2" borderId="1" xfId="0" applyFont="1" applyFill="1" applyBorder="1" applyAlignment="1">
      <alignment vertical="top" wrapText="1"/>
    </xf>
    <xf numFmtId="0" fontId="2" fillId="2" borderId="2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4" fontId="9" fillId="2" borderId="7" xfId="0" applyNumberFormat="1" applyFont="1" applyFill="1" applyBorder="1" applyAlignment="1">
      <alignment horizontal="right" vertical="top" wrapText="1"/>
    </xf>
    <xf numFmtId="4" fontId="9" fillId="2" borderId="1" xfId="0" applyNumberFormat="1" applyFont="1" applyFill="1" applyBorder="1" applyAlignment="1">
      <alignment horizontal="right" vertical="top" wrapText="1"/>
    </xf>
    <xf numFmtId="0" fontId="0" fillId="2" borderId="1" xfId="0" applyFont="1" applyFill="1" applyBorder="1" applyAlignment="1">
      <alignment vertical="top" wrapText="1"/>
    </xf>
    <xf numFmtId="0" fontId="0" fillId="2" borderId="2" xfId="0" applyFont="1" applyFill="1" applyBorder="1" applyAlignment="1">
      <alignment horizontal="center" vertical="top" wrapText="1"/>
    </xf>
    <xf numFmtId="0" fontId="0" fillId="2" borderId="3" xfId="0" applyFont="1" applyFill="1" applyBorder="1" applyAlignment="1">
      <alignment horizontal="center" vertical="top" wrapText="1"/>
    </xf>
    <xf numFmtId="4" fontId="7" fillId="2" borderId="7" xfId="0" applyNumberFormat="1" applyFont="1" applyFill="1" applyBorder="1" applyAlignment="1">
      <alignment horizontal="right" vertical="top" wrapText="1"/>
    </xf>
    <xf numFmtId="4" fontId="7" fillId="2" borderId="1" xfId="0" applyNumberFormat="1" applyFont="1" applyFill="1" applyBorder="1" applyAlignment="1">
      <alignment horizontal="right" vertical="top" wrapText="1"/>
    </xf>
    <xf numFmtId="4" fontId="8" fillId="2" borderId="1" xfId="0" applyNumberFormat="1" applyFont="1" applyFill="1" applyBorder="1" applyAlignment="1">
      <alignment horizontal="right" vertical="top" wrapText="1"/>
    </xf>
    <xf numFmtId="0" fontId="0" fillId="2" borderId="1" xfId="0" applyFont="1" applyFill="1" applyBorder="1" applyAlignment="1">
      <alignment horizontal="center" vertical="top" wrapText="1"/>
    </xf>
    <xf numFmtId="0" fontId="0" fillId="2" borderId="4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vertical="top" wrapText="1"/>
    </xf>
    <xf numFmtId="0" fontId="3" fillId="2" borderId="1" xfId="0" applyFont="1" applyFill="1" applyBorder="1" applyAlignment="1">
      <alignment horizontal="center" vertical="top" wrapText="1"/>
    </xf>
    <xf numFmtId="4" fontId="10" fillId="2" borderId="1" xfId="0" applyNumberFormat="1" applyFont="1" applyFill="1" applyBorder="1" applyAlignment="1">
      <alignment horizontal="right" vertical="top" wrapText="1"/>
    </xf>
    <xf numFmtId="0" fontId="5" fillId="2" borderId="0" xfId="0" applyFont="1" applyFill="1" applyAlignment="1">
      <alignment vertical="top" wrapText="1"/>
    </xf>
    <xf numFmtId="0" fontId="4" fillId="2" borderId="0" xfId="0" applyFont="1" applyFill="1" applyAlignment="1">
      <alignment vertical="top" wrapText="1"/>
    </xf>
    <xf numFmtId="0" fontId="6" fillId="2" borderId="0" xfId="0" applyFont="1" applyFill="1" applyAlignment="1">
      <alignment vertical="top" wrapText="1"/>
    </xf>
    <xf numFmtId="0" fontId="1" fillId="2" borderId="1" xfId="0" applyFont="1" applyFill="1" applyBorder="1" applyAlignment="1">
      <alignment horizontal="center" vertical="top" wrapText="1"/>
    </xf>
    <xf numFmtId="0" fontId="11" fillId="2" borderId="0" xfId="0" applyFont="1" applyFill="1" applyAlignment="1">
      <alignment horizontal="center" vertical="top" wrapText="1"/>
    </xf>
    <xf numFmtId="0" fontId="0" fillId="2" borderId="0" xfId="0" applyFill="1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0"/>
  <sheetViews>
    <sheetView tabSelected="1" workbookViewId="0">
      <selection activeCell="J5" sqref="J5"/>
    </sheetView>
  </sheetViews>
  <sheetFormatPr defaultRowHeight="12.75" x14ac:dyDescent="0.2"/>
  <cols>
    <col min="1" max="1" width="67.1640625" style="8" customWidth="1"/>
    <col min="2" max="2" width="15" style="8" customWidth="1"/>
    <col min="3" max="3" width="8.6640625" style="8" customWidth="1"/>
    <col min="4" max="4" width="16.83203125" style="9" customWidth="1"/>
    <col min="5" max="5" width="18.83203125" style="8" hidden="1" customWidth="1"/>
    <col min="6" max="6" width="14.83203125" style="8" hidden="1" customWidth="1"/>
    <col min="7" max="7" width="17.1640625" style="8" hidden="1" customWidth="1"/>
    <col min="8" max="16384" width="9.33203125" style="8"/>
  </cols>
  <sheetData>
    <row r="1" spans="1:7" x14ac:dyDescent="0.2">
      <c r="A1" s="8" t="s">
        <v>0</v>
      </c>
    </row>
    <row r="2" spans="1:7" ht="44.25" customHeight="1" x14ac:dyDescent="0.2">
      <c r="A2" s="46" t="s">
        <v>55</v>
      </c>
      <c r="B2" s="46"/>
      <c r="C2" s="46"/>
      <c r="D2" s="46"/>
      <c r="E2" s="6"/>
      <c r="F2" s="6"/>
      <c r="G2" s="6"/>
    </row>
    <row r="3" spans="1:7" ht="37.5" customHeight="1" x14ac:dyDescent="0.2">
      <c r="A3" s="45" t="s">
        <v>54</v>
      </c>
      <c r="B3" s="45"/>
      <c r="C3" s="45"/>
      <c r="D3" s="45"/>
      <c r="E3" s="45"/>
      <c r="F3" s="45"/>
      <c r="G3" s="45"/>
    </row>
    <row r="4" spans="1:7" ht="20.45" customHeight="1" x14ac:dyDescent="0.2">
      <c r="A4" s="11"/>
      <c r="B4" s="12"/>
      <c r="C4" s="12"/>
      <c r="D4" s="7" t="s">
        <v>53</v>
      </c>
      <c r="E4" s="12"/>
    </row>
    <row r="5" spans="1:7" ht="78.75" customHeight="1" x14ac:dyDescent="0.2">
      <c r="A5" s="13" t="s">
        <v>1</v>
      </c>
      <c r="B5" s="14" t="s">
        <v>2</v>
      </c>
      <c r="C5" s="15" t="s">
        <v>3</v>
      </c>
      <c r="D5" s="16" t="s">
        <v>50</v>
      </c>
      <c r="F5" s="17" t="s">
        <v>51</v>
      </c>
      <c r="G5" s="17" t="s">
        <v>52</v>
      </c>
    </row>
    <row r="6" spans="1:7" ht="19.7" customHeight="1" x14ac:dyDescent="0.2">
      <c r="A6" s="18" t="s">
        <v>4</v>
      </c>
      <c r="B6" s="14" t="s">
        <v>0</v>
      </c>
      <c r="C6" s="15" t="s">
        <v>0</v>
      </c>
      <c r="D6" s="19">
        <f>D8+D15+D36+D39</f>
        <v>25657650.999999996</v>
      </c>
      <c r="E6" s="20">
        <v>25764680.920000002</v>
      </c>
      <c r="F6" s="21">
        <f>F8+F15+F36+F39</f>
        <v>26221974.999999996</v>
      </c>
      <c r="G6" s="21">
        <f>G8+G15+G36+G39</f>
        <v>25733859.999999996</v>
      </c>
    </row>
    <row r="7" spans="1:7" ht="14.45" customHeight="1" x14ac:dyDescent="0.2">
      <c r="A7" s="1" t="s">
        <v>5</v>
      </c>
      <c r="B7" s="2" t="s">
        <v>6</v>
      </c>
      <c r="C7" s="5" t="s">
        <v>0</v>
      </c>
      <c r="D7" s="4">
        <f>D8+D15+D36+D39</f>
        <v>25657650.999999996</v>
      </c>
      <c r="E7" s="10">
        <f>D6-E6</f>
        <v>-107029.92000000551</v>
      </c>
      <c r="F7" s="3">
        <f>F8+F15+F36+F39</f>
        <v>26221974.999999996</v>
      </c>
      <c r="G7" s="3">
        <f>G8+G15+G36+G39</f>
        <v>25733859.999999996</v>
      </c>
    </row>
    <row r="8" spans="1:7" ht="28.9" customHeight="1" x14ac:dyDescent="0.2">
      <c r="A8" s="1" t="s">
        <v>7</v>
      </c>
      <c r="B8" s="2" t="s">
        <v>8</v>
      </c>
      <c r="C8" s="5" t="s">
        <v>0</v>
      </c>
      <c r="D8" s="22">
        <f>D9+D13</f>
        <v>8396414.9299999997</v>
      </c>
      <c r="F8" s="23">
        <f t="shared" ref="F8:G8" si="0">F9+F13</f>
        <v>9635947.8300000001</v>
      </c>
      <c r="G8" s="23">
        <f t="shared" si="0"/>
        <v>9635947.8300000001</v>
      </c>
    </row>
    <row r="9" spans="1:7" ht="14.45" customHeight="1" x14ac:dyDescent="0.2">
      <c r="A9" s="24" t="s">
        <v>9</v>
      </c>
      <c r="B9" s="25" t="s">
        <v>10</v>
      </c>
      <c r="C9" s="26" t="s">
        <v>0</v>
      </c>
      <c r="D9" s="27">
        <f>D10+D11+D12</f>
        <v>6863410.1799999997</v>
      </c>
      <c r="F9" s="28">
        <f t="shared" ref="F9:G9" si="1">F10+F11+F12</f>
        <v>8102943.1300000008</v>
      </c>
      <c r="G9" s="28">
        <f t="shared" si="1"/>
        <v>8102943.1300000008</v>
      </c>
    </row>
    <row r="10" spans="1:7" ht="14.45" customHeight="1" x14ac:dyDescent="0.2">
      <c r="A10" s="29" t="s">
        <v>11</v>
      </c>
      <c r="B10" s="30" t="s">
        <v>10</v>
      </c>
      <c r="C10" s="31" t="s">
        <v>12</v>
      </c>
      <c r="D10" s="32">
        <f>6438979.81-D14</f>
        <v>4905975.0599999996</v>
      </c>
      <c r="F10" s="33">
        <v>5160975.1100000003</v>
      </c>
      <c r="G10" s="33">
        <v>5160975.1100000003</v>
      </c>
    </row>
    <row r="11" spans="1:7" ht="28.9" customHeight="1" x14ac:dyDescent="0.2">
      <c r="A11" s="29" t="s">
        <v>13</v>
      </c>
      <c r="B11" s="30" t="s">
        <v>10</v>
      </c>
      <c r="C11" s="31" t="s">
        <v>14</v>
      </c>
      <c r="D11" s="32">
        <f>1850000+57435.12</f>
        <v>1907435.12</v>
      </c>
      <c r="F11" s="33">
        <v>2793092.02</v>
      </c>
      <c r="G11" s="33">
        <v>2793092.02</v>
      </c>
    </row>
    <row r="12" spans="1:7" ht="14.45" customHeight="1" x14ac:dyDescent="0.2">
      <c r="A12" s="29" t="s">
        <v>15</v>
      </c>
      <c r="B12" s="30" t="s">
        <v>10</v>
      </c>
      <c r="C12" s="31" t="s">
        <v>16</v>
      </c>
      <c r="D12" s="32">
        <v>50000</v>
      </c>
      <c r="F12" s="33">
        <v>148876</v>
      </c>
      <c r="G12" s="33">
        <v>148876</v>
      </c>
    </row>
    <row r="13" spans="1:7" ht="14.45" customHeight="1" x14ac:dyDescent="0.2">
      <c r="A13" s="24" t="s">
        <v>17</v>
      </c>
      <c r="B13" s="25" t="s">
        <v>18</v>
      </c>
      <c r="C13" s="26" t="s">
        <v>0</v>
      </c>
      <c r="D13" s="27">
        <f>D14</f>
        <v>1533004.75</v>
      </c>
      <c r="F13" s="28">
        <f t="shared" ref="F13:G13" si="2">F14</f>
        <v>1533004.7</v>
      </c>
      <c r="G13" s="28">
        <f t="shared" si="2"/>
        <v>1533004.7</v>
      </c>
    </row>
    <row r="14" spans="1:7" ht="14.45" customHeight="1" x14ac:dyDescent="0.2">
      <c r="A14" s="29" t="s">
        <v>11</v>
      </c>
      <c r="B14" s="30" t="s">
        <v>18</v>
      </c>
      <c r="C14" s="31" t="s">
        <v>12</v>
      </c>
      <c r="D14" s="33">
        <v>1533004.75</v>
      </c>
      <c r="F14" s="33">
        <v>1533004.7</v>
      </c>
      <c r="G14" s="33">
        <v>1533004.7</v>
      </c>
    </row>
    <row r="15" spans="1:7" ht="14.45" customHeight="1" x14ac:dyDescent="0.2">
      <c r="A15" s="1" t="s">
        <v>19</v>
      </c>
      <c r="B15" s="2" t="s">
        <v>20</v>
      </c>
      <c r="C15" s="5" t="s">
        <v>0</v>
      </c>
      <c r="D15" s="34">
        <f>D16+D18+D20+D22+D24+D26+D29+D31+D34</f>
        <v>15996285.239999998</v>
      </c>
      <c r="F15" s="34">
        <f>F16+F18+F20+F22+F24+F26+F29+F31+F34</f>
        <v>15342529.359999998</v>
      </c>
      <c r="G15" s="34">
        <f>G16+G18+G20+G22+G24+G26+G29+G31+G34</f>
        <v>14854414.359999998</v>
      </c>
    </row>
    <row r="16" spans="1:7" ht="28.9" customHeight="1" x14ac:dyDescent="0.2">
      <c r="A16" s="24" t="s">
        <v>21</v>
      </c>
      <c r="B16" s="25" t="s">
        <v>22</v>
      </c>
      <c r="C16" s="26" t="s">
        <v>0</v>
      </c>
      <c r="D16" s="28">
        <f>D17</f>
        <v>2656340</v>
      </c>
      <c r="E16" s="28">
        <f t="shared" ref="E16:F16" si="3">E17</f>
        <v>0</v>
      </c>
      <c r="F16" s="28">
        <f t="shared" si="3"/>
        <v>2656340</v>
      </c>
      <c r="G16" s="28">
        <v>2656340</v>
      </c>
    </row>
    <row r="17" spans="1:7" ht="28.9" customHeight="1" x14ac:dyDescent="0.2">
      <c r="A17" s="29" t="s">
        <v>13</v>
      </c>
      <c r="B17" s="35" t="s">
        <v>22</v>
      </c>
      <c r="C17" s="36" t="s">
        <v>14</v>
      </c>
      <c r="D17" s="33">
        <v>2656340</v>
      </c>
      <c r="F17" s="33">
        <v>2656340</v>
      </c>
      <c r="G17" s="33">
        <v>2656340</v>
      </c>
    </row>
    <row r="18" spans="1:7" ht="12.75" customHeight="1" x14ac:dyDescent="0.2">
      <c r="A18" s="24" t="s">
        <v>23</v>
      </c>
      <c r="B18" s="37" t="s">
        <v>24</v>
      </c>
      <c r="C18" s="37" t="s">
        <v>0</v>
      </c>
      <c r="D18" s="28">
        <f>D19</f>
        <v>30000</v>
      </c>
      <c r="E18" s="28">
        <f t="shared" ref="E18:G18" si="4">E19</f>
        <v>0</v>
      </c>
      <c r="F18" s="28">
        <f t="shared" si="4"/>
        <v>30000</v>
      </c>
      <c r="G18" s="28">
        <f t="shared" si="4"/>
        <v>30000</v>
      </c>
    </row>
    <row r="19" spans="1:7" ht="28.9" customHeight="1" x14ac:dyDescent="0.2">
      <c r="A19" s="29" t="s">
        <v>13</v>
      </c>
      <c r="B19" s="35" t="s">
        <v>24</v>
      </c>
      <c r="C19" s="35" t="s">
        <v>14</v>
      </c>
      <c r="D19" s="33">
        <v>30000</v>
      </c>
      <c r="F19" s="33">
        <v>30000</v>
      </c>
      <c r="G19" s="33">
        <v>30000</v>
      </c>
    </row>
    <row r="20" spans="1:7" ht="28.9" customHeight="1" x14ac:dyDescent="0.2">
      <c r="A20" s="38" t="s">
        <v>33</v>
      </c>
      <c r="B20" s="39" t="s">
        <v>32</v>
      </c>
      <c r="C20" s="37" t="s">
        <v>0</v>
      </c>
      <c r="D20" s="28">
        <f>D21</f>
        <v>269000</v>
      </c>
      <c r="E20" s="28">
        <f t="shared" ref="E20:G20" si="5">E21</f>
        <v>0</v>
      </c>
      <c r="F20" s="28">
        <f t="shared" si="5"/>
        <v>269000</v>
      </c>
      <c r="G20" s="28">
        <f t="shared" si="5"/>
        <v>269000</v>
      </c>
    </row>
    <row r="21" spans="1:7" ht="14.45" customHeight="1" x14ac:dyDescent="0.2">
      <c r="A21" s="29" t="s">
        <v>25</v>
      </c>
      <c r="B21" s="35" t="s">
        <v>32</v>
      </c>
      <c r="C21" s="35" t="s">
        <v>26</v>
      </c>
      <c r="D21" s="33">
        <v>269000</v>
      </c>
      <c r="F21" s="33">
        <v>269000</v>
      </c>
      <c r="G21" s="33">
        <v>269000</v>
      </c>
    </row>
    <row r="22" spans="1:7" ht="14.45" customHeight="1" x14ac:dyDescent="0.2">
      <c r="A22" s="24" t="s">
        <v>44</v>
      </c>
      <c r="B22" s="37" t="s">
        <v>45</v>
      </c>
      <c r="C22" s="37"/>
      <c r="D22" s="40">
        <f>D23</f>
        <v>33602.200000000186</v>
      </c>
      <c r="E22" s="8">
        <v>-461000</v>
      </c>
      <c r="F22" s="40">
        <f t="shared" ref="F22:G22" si="6">F23</f>
        <v>1565022.2000000002</v>
      </c>
      <c r="G22" s="40">
        <f t="shared" si="6"/>
        <v>1806022.2000000002</v>
      </c>
    </row>
    <row r="23" spans="1:7" ht="14.45" customHeight="1" x14ac:dyDescent="0.2">
      <c r="A23" s="29" t="s">
        <v>13</v>
      </c>
      <c r="B23" s="35" t="s">
        <v>45</v>
      </c>
      <c r="C23" s="35">
        <v>200</v>
      </c>
      <c r="D23" s="33">
        <f>1547643.12-461000-18080.92-1034960</f>
        <v>33602.200000000186</v>
      </c>
      <c r="F23" s="33">
        <f>1547643.12-461000+478379.08</f>
        <v>1565022.2000000002</v>
      </c>
      <c r="G23" s="33">
        <f>1547643.12-461000+719379.08</f>
        <v>1806022.2000000002</v>
      </c>
    </row>
    <row r="24" spans="1:7" ht="23.25" customHeight="1" x14ac:dyDescent="0.2">
      <c r="A24" s="38" t="s">
        <v>34</v>
      </c>
      <c r="B24" s="39" t="s">
        <v>36</v>
      </c>
      <c r="C24" s="37" t="s">
        <v>0</v>
      </c>
      <c r="D24" s="28">
        <f>D25</f>
        <v>8495204.8599999994</v>
      </c>
      <c r="F24" s="28">
        <f t="shared" ref="F24:G24" si="7">F25</f>
        <v>8495204.8599999994</v>
      </c>
      <c r="G24" s="28">
        <f t="shared" si="7"/>
        <v>8495204.8599999994</v>
      </c>
    </row>
    <row r="25" spans="1:7" ht="27" customHeight="1" x14ac:dyDescent="0.2">
      <c r="A25" s="41" t="s">
        <v>35</v>
      </c>
      <c r="B25" s="35" t="s">
        <v>36</v>
      </c>
      <c r="C25" s="35">
        <v>600</v>
      </c>
      <c r="D25" s="33">
        <v>8495204.8599999994</v>
      </c>
      <c r="F25" s="33">
        <v>8495204.8599999994</v>
      </c>
      <c r="G25" s="33">
        <v>8495204.8599999994</v>
      </c>
    </row>
    <row r="26" spans="1:7" ht="27" customHeight="1" x14ac:dyDescent="0.2">
      <c r="A26" s="42" t="s">
        <v>37</v>
      </c>
      <c r="B26" s="39" t="s">
        <v>38</v>
      </c>
      <c r="C26" s="37" t="s">
        <v>0</v>
      </c>
      <c r="D26" s="28">
        <f t="shared" ref="D26:G26" si="8">D27+D28</f>
        <v>3311538.1799999997</v>
      </c>
      <c r="E26" s="28">
        <f t="shared" si="8"/>
        <v>0</v>
      </c>
      <c r="F26" s="28">
        <f t="shared" si="8"/>
        <v>1261538.18</v>
      </c>
      <c r="G26" s="28">
        <f t="shared" si="8"/>
        <v>1261538.18</v>
      </c>
    </row>
    <row r="27" spans="1:7" ht="27" customHeight="1" x14ac:dyDescent="0.2">
      <c r="A27" s="29" t="s">
        <v>13</v>
      </c>
      <c r="B27" s="35" t="s">
        <v>38</v>
      </c>
      <c r="C27" s="35">
        <v>200</v>
      </c>
      <c r="D27" s="33">
        <f>1261538.18+2050000</f>
        <v>3311538.1799999997</v>
      </c>
      <c r="F27" s="33">
        <v>1261538.18</v>
      </c>
      <c r="G27" s="33">
        <v>1261538.18</v>
      </c>
    </row>
    <row r="28" spans="1:7" ht="27" customHeight="1" x14ac:dyDescent="0.2">
      <c r="A28" s="29" t="s">
        <v>13</v>
      </c>
      <c r="B28" s="35" t="s">
        <v>38</v>
      </c>
      <c r="C28" s="35">
        <v>400</v>
      </c>
      <c r="D28" s="33"/>
      <c r="F28" s="33"/>
      <c r="G28" s="33"/>
    </row>
    <row r="29" spans="1:7" ht="50.25" customHeight="1" x14ac:dyDescent="0.2">
      <c r="A29" s="43" t="s">
        <v>39</v>
      </c>
      <c r="B29" s="39" t="s">
        <v>40</v>
      </c>
      <c r="C29" s="37" t="s">
        <v>0</v>
      </c>
      <c r="D29" s="28">
        <f>D30</f>
        <v>455000</v>
      </c>
      <c r="F29" s="28">
        <f t="shared" ref="F29:G29" si="9">F30</f>
        <v>336309.12</v>
      </c>
      <c r="G29" s="28">
        <f t="shared" si="9"/>
        <v>336309.12</v>
      </c>
    </row>
    <row r="30" spans="1:7" ht="14.45" customHeight="1" x14ac:dyDescent="0.2">
      <c r="A30" s="29" t="s">
        <v>13</v>
      </c>
      <c r="B30" s="35" t="s">
        <v>40</v>
      </c>
      <c r="C30" s="35">
        <v>200</v>
      </c>
      <c r="D30" s="33">
        <v>455000</v>
      </c>
      <c r="F30" s="33">
        <v>336309.12</v>
      </c>
      <c r="G30" s="33">
        <v>336309.12</v>
      </c>
    </row>
    <row r="31" spans="1:7" ht="14.45" customHeight="1" x14ac:dyDescent="0.2">
      <c r="A31" s="24" t="s">
        <v>46</v>
      </c>
      <c r="B31" s="37" t="s">
        <v>47</v>
      </c>
      <c r="C31" s="37" t="s">
        <v>0</v>
      </c>
      <c r="D31" s="28">
        <f>D32+D33</f>
        <v>743900</v>
      </c>
      <c r="F31" s="28">
        <f t="shared" ref="F31:G31" si="10">F32+F33</f>
        <v>721000</v>
      </c>
      <c r="G31" s="28">
        <f t="shared" si="10"/>
        <v>0</v>
      </c>
    </row>
    <row r="32" spans="1:7" ht="14.45" customHeight="1" x14ac:dyDescent="0.2">
      <c r="A32" s="29" t="s">
        <v>11</v>
      </c>
      <c r="B32" s="35" t="s">
        <v>47</v>
      </c>
      <c r="C32" s="35" t="s">
        <v>12</v>
      </c>
      <c r="D32" s="33">
        <v>510090.39</v>
      </c>
      <c r="F32" s="33">
        <v>510090.39</v>
      </c>
      <c r="G32" s="33">
        <v>0</v>
      </c>
    </row>
    <row r="33" spans="1:7" ht="14.45" customHeight="1" x14ac:dyDescent="0.2">
      <c r="A33" s="29" t="s">
        <v>13</v>
      </c>
      <c r="B33" s="35" t="s">
        <v>47</v>
      </c>
      <c r="C33" s="35" t="s">
        <v>14</v>
      </c>
      <c r="D33" s="33">
        <f>223509.61-19700+30000</f>
        <v>233809.61</v>
      </c>
      <c r="F33" s="33">
        <f>223509.61-12600</f>
        <v>210909.61</v>
      </c>
      <c r="G33" s="33">
        <v>0</v>
      </c>
    </row>
    <row r="34" spans="1:7" ht="14.45" customHeight="1" x14ac:dyDescent="0.2">
      <c r="A34" s="24" t="s">
        <v>48</v>
      </c>
      <c r="B34" s="37" t="s">
        <v>49</v>
      </c>
      <c r="C34" s="37" t="s">
        <v>0</v>
      </c>
      <c r="D34" s="28">
        <f>D35</f>
        <v>1700</v>
      </c>
      <c r="F34" s="28">
        <f t="shared" ref="F34:G34" si="11">F35</f>
        <v>8115</v>
      </c>
      <c r="G34" s="28">
        <f t="shared" si="11"/>
        <v>0</v>
      </c>
    </row>
    <row r="35" spans="1:7" ht="14.45" customHeight="1" x14ac:dyDescent="0.2">
      <c r="A35" s="29" t="s">
        <v>13</v>
      </c>
      <c r="B35" s="35" t="s">
        <v>49</v>
      </c>
      <c r="C35" s="35" t="s">
        <v>14</v>
      </c>
      <c r="D35" s="33">
        <v>1700</v>
      </c>
      <c r="F35" s="33">
        <v>8115</v>
      </c>
      <c r="G35" s="33">
        <v>0</v>
      </c>
    </row>
    <row r="36" spans="1:7" ht="14.45" customHeight="1" x14ac:dyDescent="0.2">
      <c r="A36" s="1" t="s">
        <v>27</v>
      </c>
      <c r="B36" s="44" t="s">
        <v>28</v>
      </c>
      <c r="C36" s="44" t="s">
        <v>0</v>
      </c>
      <c r="D36" s="34">
        <f>D37</f>
        <v>432087.33</v>
      </c>
      <c r="F36" s="34">
        <f t="shared" ref="F36:G37" si="12">F37</f>
        <v>410634.31</v>
      </c>
      <c r="G36" s="34">
        <f t="shared" si="12"/>
        <v>410634.31</v>
      </c>
    </row>
    <row r="37" spans="1:7" ht="57.6" customHeight="1" x14ac:dyDescent="0.2">
      <c r="A37" s="24" t="s">
        <v>29</v>
      </c>
      <c r="B37" s="37" t="s">
        <v>30</v>
      </c>
      <c r="C37" s="37" t="s">
        <v>0</v>
      </c>
      <c r="D37" s="28">
        <f>D38</f>
        <v>432087.33</v>
      </c>
      <c r="F37" s="28">
        <f t="shared" si="12"/>
        <v>410634.31</v>
      </c>
      <c r="G37" s="28">
        <f t="shared" si="12"/>
        <v>410634.31</v>
      </c>
    </row>
    <row r="38" spans="1:7" ht="14.45" customHeight="1" x14ac:dyDescent="0.2">
      <c r="A38" s="29" t="s">
        <v>27</v>
      </c>
      <c r="B38" s="35" t="s">
        <v>30</v>
      </c>
      <c r="C38" s="35" t="s">
        <v>31</v>
      </c>
      <c r="D38" s="33">
        <v>432087.33</v>
      </c>
      <c r="F38" s="33">
        <v>410634.31</v>
      </c>
      <c r="G38" s="33">
        <v>410634.31</v>
      </c>
    </row>
    <row r="39" spans="1:7" x14ac:dyDescent="0.2">
      <c r="A39" s="43" t="s">
        <v>43</v>
      </c>
      <c r="B39" s="44" t="s">
        <v>41</v>
      </c>
      <c r="C39" s="44" t="s">
        <v>0</v>
      </c>
      <c r="D39" s="34">
        <f>D40</f>
        <v>832863.5</v>
      </c>
      <c r="F39" s="34">
        <f t="shared" ref="F39:G39" si="13">F40</f>
        <v>832863.5</v>
      </c>
      <c r="G39" s="34">
        <f t="shared" si="13"/>
        <v>832863.5</v>
      </c>
    </row>
    <row r="40" spans="1:7" ht="13.5" x14ac:dyDescent="0.2">
      <c r="A40" s="29" t="s">
        <v>15</v>
      </c>
      <c r="B40" s="37" t="s">
        <v>42</v>
      </c>
      <c r="C40" s="37">
        <v>800</v>
      </c>
      <c r="D40" s="28">
        <v>832863.5</v>
      </c>
      <c r="F40" s="28">
        <v>832863.5</v>
      </c>
      <c r="G40" s="28">
        <v>832863.5</v>
      </c>
    </row>
  </sheetData>
  <mergeCells count="2">
    <mergeCell ref="A3:G3"/>
    <mergeCell ref="A2:D2"/>
  </mergeCells>
  <pageMargins left="0.98425196850393704" right="0.39370078740157483" top="0.39370078740157483" bottom="0.39370078740157483" header="0.31496062992125984" footer="0.31496062992125984"/>
  <pageSetup paperSize="9" scale="85" orientation="portrait" r:id="rId1"/>
  <headerFooter>
    <oddFooter>&amp;C&amp;P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2021-2023г</vt:lpstr>
      <vt:lpstr>'2021-2023г'!Заголовки_для_печати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Бухгалтерия 1</cp:lastModifiedBy>
  <cp:lastPrinted>2021-01-12T08:04:02Z</cp:lastPrinted>
  <dcterms:created xsi:type="dcterms:W3CDTF">2006-09-16T00:00:00Z</dcterms:created>
  <dcterms:modified xsi:type="dcterms:W3CDTF">2021-08-24T02:50:51Z</dcterms:modified>
</cp:coreProperties>
</file>