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320" windowHeight="14520"/>
  </bookViews>
  <sheets>
    <sheet name="Приложение 1" sheetId="1" r:id="rId1"/>
  </sheets>
  <definedNames>
    <definedName name="_xlnm.Print_Titles" localSheetId="0">'Приложение 1'!$5:$7</definedName>
    <definedName name="_xlnm.Print_Area" localSheetId="0">'Приложение 1'!$A$1:$E$104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2" i="1"/>
  <c r="D62"/>
  <c r="C45" l="1"/>
  <c r="D45"/>
  <c r="E48"/>
  <c r="E97"/>
  <c r="E98"/>
  <c r="E99"/>
  <c r="E84" l="1"/>
  <c r="E85"/>
  <c r="E86"/>
  <c r="E87"/>
  <c r="E88"/>
  <c r="E89"/>
  <c r="E90"/>
  <c r="E91"/>
  <c r="E92"/>
  <c r="E93"/>
  <c r="E94"/>
  <c r="E100" l="1"/>
  <c r="E50" l="1"/>
  <c r="E75" l="1"/>
  <c r="D13" l="1"/>
  <c r="C13"/>
  <c r="E21"/>
  <c r="E19"/>
  <c r="E17"/>
  <c r="E15"/>
  <c r="C22"/>
  <c r="C24"/>
  <c r="C28"/>
  <c r="C31"/>
  <c r="C35"/>
  <c r="C39"/>
  <c r="C41"/>
  <c r="C49"/>
  <c r="C56"/>
  <c r="C60"/>
  <c r="C44" l="1"/>
  <c r="C43" s="1"/>
  <c r="C30"/>
  <c r="E103" l="1"/>
  <c r="E102"/>
  <c r="E101"/>
  <c r="E96"/>
  <c r="E95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58"/>
  <c r="E57"/>
  <c r="E47"/>
  <c r="E46"/>
  <c r="E42"/>
  <c r="E40"/>
  <c r="E38"/>
  <c r="E37"/>
  <c r="E36"/>
  <c r="E34"/>
  <c r="E33"/>
  <c r="E32"/>
  <c r="E29"/>
  <c r="E27"/>
  <c r="E26"/>
  <c r="E25"/>
  <c r="E23"/>
  <c r="E20"/>
  <c r="E18"/>
  <c r="E16"/>
  <c r="E14"/>
  <c r="E11"/>
  <c r="E45" l="1"/>
  <c r="E62"/>
  <c r="E13"/>
  <c r="E41" l="1"/>
  <c r="D41"/>
  <c r="D60" l="1"/>
  <c r="E61"/>
  <c r="E60" s="1"/>
  <c r="D49" l="1"/>
  <c r="E55" l="1"/>
  <c r="E54" l="1"/>
  <c r="E39" l="1"/>
  <c r="D39"/>
  <c r="D35"/>
  <c r="E59"/>
  <c r="E53"/>
  <c r="E49" s="1"/>
  <c r="E28"/>
  <c r="D56"/>
  <c r="D31"/>
  <c r="D28"/>
  <c r="D24"/>
  <c r="D22"/>
  <c r="E22"/>
  <c r="D10"/>
  <c r="D44" l="1"/>
  <c r="D43" s="1"/>
  <c r="D30"/>
  <c r="E35"/>
  <c r="E56"/>
  <c r="E44" s="1"/>
  <c r="E10"/>
  <c r="E24"/>
  <c r="D9"/>
  <c r="E31"/>
  <c r="E43" l="1"/>
  <c r="D8"/>
  <c r="D104" s="1"/>
  <c r="E30"/>
  <c r="E9"/>
  <c r="C10"/>
  <c r="C9" l="1"/>
  <c r="C8" s="1"/>
  <c r="E8"/>
  <c r="E104" s="1"/>
  <c r="C104" l="1"/>
</calcChain>
</file>

<file path=xl/sharedStrings.xml><?xml version="1.0" encoding="utf-8"?>
<sst xmlns="http://schemas.openxmlformats.org/spreadsheetml/2006/main" count="206" uniqueCount="159">
  <si>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</si>
  <si>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</si>
  <si>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</si>
  <si>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</si>
  <si>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</si>
  <si>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</si>
  <si>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</si>
  <si>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</si>
  <si>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</si>
  <si>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</si>
  <si>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</si>
  <si>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</si>
  <si>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</si>
  <si>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</si>
  <si>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</si>
  <si>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</si>
  <si>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</si>
  <si>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</si>
  <si>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</si>
  <si>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</si>
  <si>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</si>
  <si>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</si>
  <si>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</si>
  <si>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</si>
  <si>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</si>
  <si>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</si>
  <si>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</si>
  <si>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</si>
  <si>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</si>
  <si>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</si>
  <si>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</si>
  <si>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</si>
  <si>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</si>
  <si>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</si>
  <si>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</si>
  <si>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</si>
  <si>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</si>
  <si>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</si>
  <si>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</si>
  <si>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</si>
  <si>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</si>
  <si>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</si>
  <si>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</si>
  <si>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</si>
  <si>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</si>
  <si>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</si>
  <si>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</si>
  <si>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</si>
  <si>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</si>
  <si>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</si>
  <si>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</si>
  <si>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</si>
  <si>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</si>
  <si>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</si>
  <si>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</si>
  <si>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</si>
  <si>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</si>
  <si>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</si>
  <si>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</si>
  <si>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</si>
  <si>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</si>
  <si>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</si>
  <si>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</si>
  <si>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</si>
  <si>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</si>
  <si>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</si>
  <si>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</si>
  <si>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</si>
  <si>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</si>
  <si>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</si>
  <si>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</si>
  <si>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</si>
  <si>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</si>
  <si>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</si>
  <si>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</si>
  <si>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</si>
  <si>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</si>
  <si>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</si>
  <si>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</si>
  <si>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</si>
  <si>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</si>
  <si>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</si>
  <si>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</si>
  <si>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</si>
  <si>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</si>
  <si>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</si>
  <si>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</si>
  <si>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</si>
  <si>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</si>
  <si>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</si>
  <si>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</si>
  <si>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</si>
  <si>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</si>
  <si>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</si>
  <si>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</si>
  <si>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</si>
  <si>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</si>
  <si>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</si>
  <si>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</si>
  <si>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Сумма на 2019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</si>
  <si>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</si>
  <si>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 и детских площадок)</t>
  </si>
  <si>
    <t>000 2 02 10000 00 0000 150</t>
  </si>
  <si>
    <t>804 2 02 15001 13 0000 150</t>
  </si>
  <si>
    <t>000 2 02 30000 00 0000 150</t>
  </si>
  <si>
    <t>804 2 02 35930 13 0000 150</t>
  </si>
  <si>
    <t>804 2 02 35118 13 0000 150</t>
  </si>
  <si>
    <t>000 2 02 40000 00 0000 150</t>
  </si>
  <si>
    <t>804 2 02 45160 13 0000 150</t>
  </si>
  <si>
    <t>000 2 02 20000 00 0000 150</t>
  </si>
  <si>
    <t>804 2 02 15002 13 0000 150</t>
  </si>
  <si>
    <t>804 2 19 05000 13 0000 150</t>
  </si>
  <si>
    <t>804 2 18 05010 13 0000 150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</si>
  <si>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</si>
  <si>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804 2 18 60010 13 0000 150</t>
  </si>
  <si>
    <t>100 1 03 02231 01 0000 110</t>
  </si>
  <si>
    <t>100 1 03 02241 01 0000 110</t>
  </si>
  <si>
    <t>100 1 03 02251 01 0000 110</t>
  </si>
  <si>
    <t>100 1 03 02261 01 0000 110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</si>
  <si>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косметическому ремонту кабинета МКУ "УЖКХ" в здании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</si>
  <si>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кровли левого крыла здания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</si>
  <si>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землеустроительных работ)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</si>
  <si>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сносу 20-ти брошенных полуразрушенных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</si>
  <si>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оформлению дизайн-проектов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</si>
  <si>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свалок твердых коммунальных отходов с территории населенного пункта п.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</si>
  <si>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экспертизы МКД и жилых домов (в целях признания данных МКД и жилых домов аварийными) на территории МО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</si>
  <si>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благоустройству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</si>
  <si>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поощрение победителей соревнований, приобретение спортивной формы и спортинвентаря )</t>
  </si>
  <si>
    <t>804 2 02 25555 13 0000 150</t>
  </si>
  <si>
    <t>Субсидии бюджетам городских поселений на поддержку государственных программ субъектов Российскрй Федерации и муниципальных программ формирования современной городской среды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</si>
  <si>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участка ул. Дзержинского - 300 метров), в том числе разработка проектно-сметной документации с экспертизой сметной документации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</si>
  <si>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Энергетиков), в том числе разработка проектно-сметной документации с экспертизой сметной документации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</si>
  <si>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(проверка несущей способности конструкций объектов и определение наличия дефектов, определение технического состояния объектов незавершенного строительства)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</si>
  <si>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уличного освещения квартала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</si>
  <si>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жилищно-коммунальных услуг работникам культуры, проживающим и работающим в сельских населенных пунктах, поселках городского типа Мирнинского района)</t>
  </si>
  <si>
    <t>804 2 02 04012 13 0000 150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</si>
  <si>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ремонтных работ по устранению протечек кровли и затопления подвальных помещений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</si>
  <si>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(фасадное освещение))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</si>
  <si>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(изготовление и монтаж логотипов))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</si>
  <si>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спортивного инвентаря и оборудования для нужд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</si>
  <si>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(исполнение МП "Переселение граждан из аварийного жилищного фонда МО "Посёлок Чернышевский" на 2017-2021 годы)</t>
  </si>
  <si>
    <t>804 2 07 05030 13 0000 150</t>
  </si>
  <si>
    <t>Прочие безвозмездные поступления в бюджеты городских поселений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</si>
  <si>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зимнему содержанию дорог местного значения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</si>
  <si>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установка дорожных знаков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</si>
  <si>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работ по зимнему содержанию тротуаров, площадей и детских площадок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</si>
  <si>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основных средств-цифрового микшерного звукового и цифрового светового пульта в концертный зал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</si>
  <si>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гирлянда, новогодние игрушки, макушка для ели, ограждение)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</si>
  <si>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морозостойкой новогодней атрибутики (макушка. гирлянды) на уличную ель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</si>
  <si>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ремонту крылец двух деревянных МКД квартала Энтузиастов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</si>
  <si>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проведению частичного ремонта мунципальной квартиры по адресу Гидростроителй, д.20 кв. 87)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</si>
  <si>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2-х деревянных МКД квартала Аэропорта на территории МО "Посёлок чернышевский" в 2019 году)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</si>
  <si>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кадастровых работ с подготовко технических планов на объекты электроэнергетики, расположенные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</si>
  <si>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новогодней атрибутики (макушка, гирлянды, игрушки) в концертный зал МКУ Дом культуры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</si>
  <si>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(реализация проекта "Активный гражданин")</t>
  </si>
  <si>
    <t>Приложение № 1</t>
  </si>
  <si>
    <t>к решению сессии ЧПСД</t>
  </si>
  <si>
    <t>№ IV-24-2 от 01.10.2019 г.</t>
  </si>
  <si>
    <t>Прогнозируемый объем поступления доходов в бюджет муниципального образования "Поселок Чернышевский" Мирнинского района Республики Саха (Якутия) на 2019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</si>
</sst>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0" fillId="4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7" fillId="3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15"/>
  <sheetViews>
    <sheetView tabSelected="1" topLeftCell="A81" zoomScaleNormal="100" zoomScaleSheetLayoutView="95" workbookViewId="0">
      <selection activeCell="A5" sqref="A5:E5"/>
    </sheetView>
  </sheetViews>
  <sheetFormatPr defaultRowHeight="12.75"/>
  <cols>
    <col min="1" max="1" width="32.33203125" style="16" customWidth="1"/>
    <col min="2" max="2" width="61.33203125" customWidth="1"/>
    <col min="3" max="3" width="20.1640625" style="16" customWidth="1"/>
    <col min="4" max="4" width="20.83203125" customWidth="1"/>
    <col min="5" max="5" width="29.33203125" style="16" customWidth="1"/>
    <col min="6" max="6" width="12.6640625" style="10" bestFit="1" customWidth="1"/>
    <col min="7" max="7" width="15.6640625" style="10" customWidth="1"/>
  </cols>
  <sheetData>
    <row r="1" spans="1:13" ht="12.75" customHeight="1">
      <c r="B1" s="28"/>
      <c r="C1" s="28"/>
      <c r="D1" s="30" t="s">
        <v>155</v>
      </c>
      <c r="E1" s="30"/>
    </row>
    <row r="2" spans="1:13" ht="12" customHeight="1">
      <c r="D2" s="31" t="s">
        <v>156</v>
      </c>
      <c r="E2" s="31"/>
    </row>
    <row r="3" spans="1:13" ht="12" customHeight="1">
      <c r="D3" s="31" t="s">
        <v>157</v>
      </c>
      <c r="E3" s="31"/>
    </row>
    <row r="4" spans="1:13" ht="12" customHeight="1">
      <c r="A4" s="32"/>
      <c r="B4" s="32"/>
      <c r="C4" s="32"/>
      <c r="D4" s="32"/>
      <c r="E4" s="32"/>
    </row>
    <row r="5" spans="1:13" ht="45" customHeight="1">
      <c r="A5" s="36" t="s">
        <v>158</v>
      </c>
      <c r="B5" s="36"/>
      <c r="C5" s="36"/>
      <c r="D5" s="36"/>
      <c r="E5" s="36"/>
    </row>
    <row r="6" spans="1:13" ht="17.100000000000001" customHeight="1">
      <c r="A6" s="35" t="s">
        <v>0</v>
      </c>
      <c r="B6" s="34" t="s">
        <v>0</v>
      </c>
      <c r="C6" s="37"/>
      <c r="D6" s="33"/>
      <c r="E6" s="38" t="s">
        <v>1</v>
      </c>
    </row>
    <row r="7" spans="1:13" ht="16.5" customHeight="1">
      <c r="A7" s="17" t="s">
        <v>2</v>
      </c>
      <c r="B7" s="5" t="s">
        <v>3</v>
      </c>
      <c r="C7" s="22" t="s">
        <v>99</v>
      </c>
      <c r="D7" s="3" t="s">
        <v>65</v>
      </c>
      <c r="E7" s="22" t="s">
        <v>99</v>
      </c>
    </row>
    <row r="8" spans="1:13" ht="18.399999999999999" customHeight="1">
      <c r="A8" s="14" t="s">
        <v>0</v>
      </c>
      <c r="B8" s="6" t="s">
        <v>4</v>
      </c>
      <c r="C8" s="18">
        <f>C9+C30</f>
        <v>34230697.280000001</v>
      </c>
      <c r="D8" s="7">
        <f>D9+D30</f>
        <v>0</v>
      </c>
      <c r="E8" s="18">
        <f>E9+E30</f>
        <v>34230697.280000001</v>
      </c>
      <c r="L8" s="26"/>
      <c r="M8" s="27"/>
    </row>
    <row r="9" spans="1:13" ht="18.399999999999999" customHeight="1">
      <c r="A9" s="14" t="s">
        <v>0</v>
      </c>
      <c r="B9" s="6" t="s">
        <v>5</v>
      </c>
      <c r="C9" s="18">
        <f>C10+C13+C22+C24+C28</f>
        <v>18572098.539999999</v>
      </c>
      <c r="D9" s="7">
        <f>D10+D13+D22+D24+D28</f>
        <v>0</v>
      </c>
      <c r="E9" s="18">
        <f>E10+E13+E22+E24+E28</f>
        <v>18572098.539999999</v>
      </c>
    </row>
    <row r="10" spans="1:13" ht="16.7" customHeight="1">
      <c r="A10" s="13" t="s">
        <v>6</v>
      </c>
      <c r="B10" s="6" t="s">
        <v>7</v>
      </c>
      <c r="C10" s="18">
        <f>SUM(C11:C12)</f>
        <v>10303000</v>
      </c>
      <c r="D10" s="7">
        <f>SUM(D11:D12)</f>
        <v>0</v>
      </c>
      <c r="E10" s="18">
        <f>SUM(E11:E12)</f>
        <v>10303000</v>
      </c>
    </row>
    <row r="11" spans="1:13" ht="72.599999999999994" customHeight="1">
      <c r="A11" s="14" t="s">
        <v>8</v>
      </c>
      <c r="B11" s="4" t="s">
        <v>9</v>
      </c>
      <c r="C11" s="15">
        <v>10303000</v>
      </c>
      <c r="D11" s="4"/>
      <c r="E11" s="15">
        <f>C11+D11</f>
        <v>10303000</v>
      </c>
    </row>
    <row r="12" spans="1:13" ht="100.9" hidden="1" customHeight="1">
      <c r="A12" s="14" t="s">
        <v>10</v>
      </c>
      <c r="B12" s="4" t="s">
        <v>11</v>
      </c>
      <c r="C12" s="15"/>
      <c r="D12" s="4"/>
      <c r="E12" s="15">
        <v>0</v>
      </c>
    </row>
    <row r="13" spans="1:13" ht="43.35" customHeight="1">
      <c r="A13" s="13" t="s">
        <v>12</v>
      </c>
      <c r="B13" s="6" t="s">
        <v>13</v>
      </c>
      <c r="C13" s="18">
        <f>SUM(C14:C21)</f>
        <v>341098.54</v>
      </c>
      <c r="D13" s="18">
        <f t="shared" ref="D13:E13" si="0">SUM(D14:D21)</f>
        <v>0</v>
      </c>
      <c r="E13" s="18">
        <f t="shared" si="0"/>
        <v>341098.54</v>
      </c>
    </row>
    <row r="14" spans="1:13" ht="72.599999999999994" hidden="1" customHeight="1">
      <c r="A14" s="14" t="s">
        <v>14</v>
      </c>
      <c r="B14" s="4" t="s">
        <v>15</v>
      </c>
      <c r="C14" s="15">
        <v>0</v>
      </c>
      <c r="D14" s="8"/>
      <c r="E14" s="15">
        <f t="shared" ref="E14:E20" si="1">C14+D14</f>
        <v>0</v>
      </c>
    </row>
    <row r="15" spans="1:13" ht="72.599999999999994" customHeight="1">
      <c r="A15" s="14" t="s">
        <v>115</v>
      </c>
      <c r="B15" s="4" t="s">
        <v>15</v>
      </c>
      <c r="C15" s="15">
        <v>123691.24</v>
      </c>
      <c r="D15" s="8"/>
      <c r="E15" s="15">
        <f t="shared" ref="E15" si="2">C15+D15</f>
        <v>123691.24</v>
      </c>
    </row>
    <row r="16" spans="1:13" ht="86.85" hidden="1" customHeight="1">
      <c r="A16" s="14" t="s">
        <v>16</v>
      </c>
      <c r="B16" s="4" t="s">
        <v>17</v>
      </c>
      <c r="C16" s="15">
        <v>0</v>
      </c>
      <c r="D16" s="8"/>
      <c r="E16" s="15">
        <f t="shared" si="1"/>
        <v>0</v>
      </c>
    </row>
    <row r="17" spans="1:49" ht="86.85" customHeight="1">
      <c r="A17" s="14" t="s">
        <v>116</v>
      </c>
      <c r="B17" s="4" t="s">
        <v>17</v>
      </c>
      <c r="C17" s="15">
        <v>866.65</v>
      </c>
      <c r="D17" s="8"/>
      <c r="E17" s="15">
        <f t="shared" ref="E17" si="3">C17+D17</f>
        <v>866.65</v>
      </c>
    </row>
    <row r="18" spans="1:49" ht="72.599999999999994" hidden="1" customHeight="1">
      <c r="A18" s="14" t="s">
        <v>18</v>
      </c>
      <c r="B18" s="4" t="s">
        <v>19</v>
      </c>
      <c r="C18" s="15">
        <v>0</v>
      </c>
      <c r="D18" s="8"/>
      <c r="E18" s="15">
        <f t="shared" si="1"/>
        <v>0</v>
      </c>
    </row>
    <row r="19" spans="1:49" ht="72.599999999999994" customHeight="1">
      <c r="A19" s="14" t="s">
        <v>117</v>
      </c>
      <c r="B19" s="4" t="s">
        <v>19</v>
      </c>
      <c r="C19" s="15">
        <v>239541.29</v>
      </c>
      <c r="D19" s="8"/>
      <c r="E19" s="15">
        <f t="shared" ref="E19" si="4">C19+D19</f>
        <v>239541.29</v>
      </c>
    </row>
    <row r="20" spans="1:49" ht="72.599999999999994" hidden="1" customHeight="1">
      <c r="A20" s="14" t="s">
        <v>20</v>
      </c>
      <c r="B20" s="4" t="s">
        <v>21</v>
      </c>
      <c r="C20" s="15">
        <v>0</v>
      </c>
      <c r="D20" s="8"/>
      <c r="E20" s="15">
        <f t="shared" si="1"/>
        <v>0</v>
      </c>
    </row>
    <row r="21" spans="1:49" ht="72.599999999999994" customHeight="1">
      <c r="A21" s="14" t="s">
        <v>118</v>
      </c>
      <c r="B21" s="4" t="s">
        <v>21</v>
      </c>
      <c r="C21" s="15">
        <v>-23000.639999999999</v>
      </c>
      <c r="D21" s="8"/>
      <c r="E21" s="15">
        <f t="shared" ref="E21" si="5">C21+D21</f>
        <v>-23000.639999999999</v>
      </c>
    </row>
    <row r="22" spans="1:49" ht="16.7" customHeight="1">
      <c r="A22" s="13" t="s">
        <v>22</v>
      </c>
      <c r="B22" s="25" t="s">
        <v>23</v>
      </c>
      <c r="C22" s="18">
        <f>C23</f>
        <v>724500</v>
      </c>
      <c r="D22" s="7">
        <f>D23</f>
        <v>0</v>
      </c>
      <c r="E22" s="18">
        <f>E23</f>
        <v>724500</v>
      </c>
    </row>
    <row r="23" spans="1:49" ht="18.95" customHeight="1">
      <c r="A23" s="14" t="s">
        <v>78</v>
      </c>
      <c r="B23" s="4" t="s">
        <v>24</v>
      </c>
      <c r="C23" s="15">
        <v>724500</v>
      </c>
      <c r="D23" s="8"/>
      <c r="E23" s="15">
        <f>C23+D23</f>
        <v>724500</v>
      </c>
    </row>
    <row r="24" spans="1:49" ht="16.7" customHeight="1">
      <c r="A24" s="13" t="s">
        <v>25</v>
      </c>
      <c r="B24" s="25" t="s">
        <v>26</v>
      </c>
      <c r="C24" s="18">
        <f>SUM(C25:C27)</f>
        <v>7103500</v>
      </c>
      <c r="D24" s="7">
        <f>SUM(D25:D27)</f>
        <v>0</v>
      </c>
      <c r="E24" s="18">
        <f>SUM(E25:E27)</f>
        <v>7103500</v>
      </c>
    </row>
    <row r="25" spans="1:49" ht="43.35" customHeight="1">
      <c r="A25" s="14" t="s">
        <v>62</v>
      </c>
      <c r="B25" s="4" t="s">
        <v>27</v>
      </c>
      <c r="C25" s="15">
        <v>353000</v>
      </c>
      <c r="D25" s="4"/>
      <c r="E25" s="15">
        <f t="shared" ref="E25:E27" si="6">C25+D25</f>
        <v>353000</v>
      </c>
    </row>
    <row r="26" spans="1:49" ht="57.6" customHeight="1">
      <c r="A26" s="14" t="s">
        <v>59</v>
      </c>
      <c r="B26" s="4" t="s">
        <v>28</v>
      </c>
      <c r="C26" s="15">
        <v>56330</v>
      </c>
      <c r="D26" s="4"/>
      <c r="E26" s="15">
        <f t="shared" si="6"/>
        <v>56330</v>
      </c>
    </row>
    <row r="27" spans="1:49" ht="57.6" customHeight="1">
      <c r="A27" s="14" t="s">
        <v>60</v>
      </c>
      <c r="B27" s="4" t="s">
        <v>29</v>
      </c>
      <c r="C27" s="15">
        <v>6694170</v>
      </c>
      <c r="D27" s="4"/>
      <c r="E27" s="15">
        <f t="shared" si="6"/>
        <v>6694170</v>
      </c>
    </row>
    <row r="28" spans="1:49" ht="16.7" customHeight="1">
      <c r="A28" s="13" t="s">
        <v>30</v>
      </c>
      <c r="B28" s="25" t="s">
        <v>31</v>
      </c>
      <c r="C28" s="18">
        <f>C29</f>
        <v>100000</v>
      </c>
      <c r="D28" s="7">
        <f>D29</f>
        <v>0</v>
      </c>
      <c r="E28" s="18">
        <f>E29</f>
        <v>100000</v>
      </c>
    </row>
    <row r="29" spans="1:49" ht="72.599999999999994" customHeight="1">
      <c r="A29" s="14" t="s">
        <v>32</v>
      </c>
      <c r="B29" s="4" t="s">
        <v>33</v>
      </c>
      <c r="C29" s="15">
        <v>100000</v>
      </c>
      <c r="D29" s="8"/>
      <c r="E29" s="15">
        <f>C29+D29</f>
        <v>100000</v>
      </c>
    </row>
    <row r="30" spans="1:49" ht="18.399999999999999" customHeight="1">
      <c r="A30" s="14" t="s">
        <v>0</v>
      </c>
      <c r="B30" s="25" t="s">
        <v>34</v>
      </c>
      <c r="C30" s="18">
        <f>C31+C35+C39+C41</f>
        <v>15658598.74</v>
      </c>
      <c r="D30" s="18">
        <f>D31+D35+D39+D41</f>
        <v>0</v>
      </c>
      <c r="E30" s="18">
        <f t="shared" ref="E30" si="7">E31+E35+E39+E41</f>
        <v>15658598.74</v>
      </c>
    </row>
    <row r="31" spans="1:49" ht="43.35" customHeight="1">
      <c r="A31" s="13" t="s">
        <v>35</v>
      </c>
      <c r="B31" s="25" t="s">
        <v>36</v>
      </c>
      <c r="C31" s="18">
        <f>SUM(C32:C34)</f>
        <v>8340552</v>
      </c>
      <c r="D31" s="7">
        <f>SUM(D32:D34)</f>
        <v>0</v>
      </c>
      <c r="E31" s="18">
        <f>SUM(E32:E34)</f>
        <v>8340552</v>
      </c>
    </row>
    <row r="32" spans="1:49" s="24" customFormat="1" ht="72.599999999999994" customHeight="1">
      <c r="A32" s="14" t="s">
        <v>37</v>
      </c>
      <c r="B32" s="4" t="s">
        <v>38</v>
      </c>
      <c r="C32" s="15">
        <v>4371042.8499999996</v>
      </c>
      <c r="D32" s="8"/>
      <c r="E32" s="15">
        <f t="shared" ref="E32:E34" si="8">C32+D32</f>
        <v>4371042.8499999996</v>
      </c>
      <c r="F32" s="10"/>
      <c r="G32" s="10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5" ht="57.6" customHeight="1">
      <c r="A33" s="14" t="s">
        <v>39</v>
      </c>
      <c r="B33" s="4" t="s">
        <v>40</v>
      </c>
      <c r="C33" s="15">
        <v>3429509.15</v>
      </c>
      <c r="D33" s="8"/>
      <c r="E33" s="15">
        <f t="shared" si="8"/>
        <v>3429509.15</v>
      </c>
    </row>
    <row r="34" spans="1:5" ht="72.599999999999994" customHeight="1">
      <c r="A34" s="14" t="s">
        <v>58</v>
      </c>
      <c r="B34" s="4" t="s">
        <v>41</v>
      </c>
      <c r="C34" s="15">
        <v>540000</v>
      </c>
      <c r="D34" s="8"/>
      <c r="E34" s="15">
        <f t="shared" si="8"/>
        <v>540000</v>
      </c>
    </row>
    <row r="35" spans="1:5" ht="28.9" customHeight="1">
      <c r="A35" s="13" t="s">
        <v>42</v>
      </c>
      <c r="B35" s="25" t="s">
        <v>43</v>
      </c>
      <c r="C35" s="18">
        <f>SUM(C36:C38)</f>
        <v>5632368.0499999998</v>
      </c>
      <c r="D35" s="7">
        <f>SUM(D36:D38)</f>
        <v>0</v>
      </c>
      <c r="E35" s="18">
        <f>SUM(E36:E38)</f>
        <v>5632368.0499999998</v>
      </c>
    </row>
    <row r="36" spans="1:5" ht="28.9" customHeight="1">
      <c r="A36" s="14" t="s">
        <v>61</v>
      </c>
      <c r="B36" s="4" t="s">
        <v>44</v>
      </c>
      <c r="C36" s="15">
        <v>160000</v>
      </c>
      <c r="D36" s="8">
        <v>0</v>
      </c>
      <c r="E36" s="15">
        <f t="shared" ref="E36:E38" si="9">C36+D36</f>
        <v>160000</v>
      </c>
    </row>
    <row r="37" spans="1:5" ht="44.25" customHeight="1">
      <c r="A37" s="14" t="s">
        <v>67</v>
      </c>
      <c r="B37" s="9" t="s">
        <v>68</v>
      </c>
      <c r="C37" s="15">
        <v>3926124.5</v>
      </c>
      <c r="D37" s="8"/>
      <c r="E37" s="15">
        <f t="shared" si="9"/>
        <v>3926124.5</v>
      </c>
    </row>
    <row r="38" spans="1:5" ht="34.5" customHeight="1">
      <c r="A38" s="14" t="s">
        <v>75</v>
      </c>
      <c r="B38" s="9" t="s">
        <v>76</v>
      </c>
      <c r="C38" s="15">
        <v>1546243.55</v>
      </c>
      <c r="D38" s="8">
        <v>0</v>
      </c>
      <c r="E38" s="15">
        <f t="shared" si="9"/>
        <v>1546243.55</v>
      </c>
    </row>
    <row r="39" spans="1:5" ht="35.25" customHeight="1">
      <c r="A39" s="13" t="s">
        <v>73</v>
      </c>
      <c r="B39" s="13" t="s">
        <v>72</v>
      </c>
      <c r="C39" s="18">
        <f>C40</f>
        <v>1685678.69</v>
      </c>
      <c r="D39" s="7">
        <f>D40</f>
        <v>0</v>
      </c>
      <c r="E39" s="18">
        <f>E40</f>
        <v>1685678.69</v>
      </c>
    </row>
    <row r="40" spans="1:5" ht="71.25" customHeight="1">
      <c r="A40" s="14" t="s">
        <v>71</v>
      </c>
      <c r="B40" s="12" t="s">
        <v>74</v>
      </c>
      <c r="C40" s="15">
        <v>1685678.69</v>
      </c>
      <c r="D40" s="8"/>
      <c r="E40" s="15">
        <f>C40+D40</f>
        <v>1685678.69</v>
      </c>
    </row>
    <row r="41" spans="1:5" ht="21" customHeight="1">
      <c r="A41" s="13" t="s">
        <v>92</v>
      </c>
      <c r="B41" s="13" t="s">
        <v>90</v>
      </c>
      <c r="C41" s="23">
        <f>C42</f>
        <v>0</v>
      </c>
      <c r="D41" s="23">
        <f t="shared" ref="D41:E41" si="10">D42</f>
        <v>0</v>
      </c>
      <c r="E41" s="23">
        <f t="shared" si="10"/>
        <v>0</v>
      </c>
    </row>
    <row r="42" spans="1:5" ht="21" customHeight="1">
      <c r="A42" s="14" t="s">
        <v>93</v>
      </c>
      <c r="B42" s="14" t="s">
        <v>91</v>
      </c>
      <c r="C42" s="15">
        <v>0</v>
      </c>
      <c r="D42" s="8"/>
      <c r="E42" s="15">
        <f>C42+D42</f>
        <v>0</v>
      </c>
    </row>
    <row r="43" spans="1:5" ht="18.399999999999999" customHeight="1">
      <c r="A43" s="14" t="s">
        <v>0</v>
      </c>
      <c r="B43" s="25" t="s">
        <v>45</v>
      </c>
      <c r="C43" s="18">
        <f>C44</f>
        <v>93682839.769999996</v>
      </c>
      <c r="D43" s="7">
        <f>D44</f>
        <v>10841565.189999998</v>
      </c>
      <c r="E43" s="7">
        <f>E44</f>
        <v>104524404.96000001</v>
      </c>
    </row>
    <row r="44" spans="1:5" ht="43.35" customHeight="1">
      <c r="A44" s="13" t="s">
        <v>46</v>
      </c>
      <c r="B44" s="25" t="s">
        <v>47</v>
      </c>
      <c r="C44" s="18">
        <f>C45+C49+C56+C60+C62+C100+C101+C102+C103</f>
        <v>93682839.769999996</v>
      </c>
      <c r="D44" s="18">
        <f t="shared" ref="D44:E44" si="11">D45+D49+D56+D60+D62+D100+D101+D102+D103</f>
        <v>10841565.189999998</v>
      </c>
      <c r="E44" s="18">
        <f t="shared" si="11"/>
        <v>104524404.96000001</v>
      </c>
    </row>
    <row r="45" spans="1:5" ht="28.9" customHeight="1">
      <c r="A45" s="13" t="s">
        <v>102</v>
      </c>
      <c r="B45" s="25" t="s">
        <v>48</v>
      </c>
      <c r="C45" s="18">
        <f>SUM(C46:C48)</f>
        <v>55735000</v>
      </c>
      <c r="D45" s="7">
        <f>SUM(D46:D48)</f>
        <v>1409644.38</v>
      </c>
      <c r="E45" s="7">
        <f>SUM(E46:E48)</f>
        <v>57144644.380000003</v>
      </c>
    </row>
    <row r="46" spans="1:5" ht="28.9" customHeight="1">
      <c r="A46" s="14" t="s">
        <v>103</v>
      </c>
      <c r="B46" s="4" t="s">
        <v>49</v>
      </c>
      <c r="C46" s="15">
        <v>51735000</v>
      </c>
      <c r="D46" s="4"/>
      <c r="E46" s="15">
        <f t="shared" ref="E46:E50" si="12">C46+D46</f>
        <v>51735000</v>
      </c>
    </row>
    <row r="47" spans="1:5" ht="28.9" customHeight="1">
      <c r="A47" s="14" t="s">
        <v>110</v>
      </c>
      <c r="B47" s="9" t="s">
        <v>66</v>
      </c>
      <c r="C47" s="15">
        <v>4000000</v>
      </c>
      <c r="D47" s="8"/>
      <c r="E47" s="15">
        <f t="shared" si="12"/>
        <v>4000000</v>
      </c>
    </row>
    <row r="48" spans="1:5" ht="28.9" customHeight="1">
      <c r="A48" s="14" t="s">
        <v>110</v>
      </c>
      <c r="B48" s="9" t="s">
        <v>66</v>
      </c>
      <c r="C48" s="15">
        <v>0</v>
      </c>
      <c r="D48" s="8">
        <v>1409644.38</v>
      </c>
      <c r="E48" s="15">
        <f t="shared" si="12"/>
        <v>1409644.38</v>
      </c>
    </row>
    <row r="49" spans="1:8" ht="28.9" customHeight="1">
      <c r="A49" s="13" t="s">
        <v>109</v>
      </c>
      <c r="B49" s="25" t="s">
        <v>50</v>
      </c>
      <c r="C49" s="18">
        <f>SUM(C50:C55)</f>
        <v>0</v>
      </c>
      <c r="D49" s="7">
        <f>SUM(D50:D55)</f>
        <v>0</v>
      </c>
      <c r="E49" s="18">
        <f>SUM(E50:E55)</f>
        <v>0</v>
      </c>
    </row>
    <row r="50" spans="1:8" ht="52.5" hidden="1" customHeight="1">
      <c r="A50" s="14" t="s">
        <v>128</v>
      </c>
      <c r="B50" s="9" t="s">
        <v>129</v>
      </c>
      <c r="C50" s="15">
        <v>0</v>
      </c>
      <c r="D50" s="11"/>
      <c r="E50" s="15">
        <f t="shared" si="12"/>
        <v>0</v>
      </c>
    </row>
    <row r="51" spans="1:8" ht="51" hidden="1" customHeight="1">
      <c r="A51" s="14" t="s">
        <v>98</v>
      </c>
      <c r="B51" s="9" t="s">
        <v>96</v>
      </c>
      <c r="C51" s="15">
        <v>0</v>
      </c>
      <c r="D51" s="11"/>
      <c r="E51" s="15">
        <v>0</v>
      </c>
    </row>
    <row r="52" spans="1:8" ht="66" hidden="1" customHeight="1">
      <c r="A52" s="14" t="s">
        <v>95</v>
      </c>
      <c r="B52" s="9" t="s">
        <v>97</v>
      </c>
      <c r="C52" s="15">
        <v>0</v>
      </c>
      <c r="D52" s="11"/>
      <c r="E52" s="15">
        <v>0</v>
      </c>
    </row>
    <row r="53" spans="1:8" ht="43.35" hidden="1" customHeight="1">
      <c r="A53" s="14" t="s">
        <v>51</v>
      </c>
      <c r="B53" s="4" t="s">
        <v>52</v>
      </c>
      <c r="C53" s="15">
        <v>0</v>
      </c>
      <c r="D53" s="11"/>
      <c r="E53" s="15">
        <f t="shared" ref="E53:E55" si="13">C53+D53</f>
        <v>0</v>
      </c>
    </row>
    <row r="54" spans="1:8" ht="43.35" hidden="1" customHeight="1">
      <c r="A54" s="14" t="s">
        <v>77</v>
      </c>
      <c r="B54" s="14" t="s">
        <v>79</v>
      </c>
      <c r="C54" s="15">
        <v>0</v>
      </c>
      <c r="D54" s="11"/>
      <c r="E54" s="15">
        <f t="shared" si="13"/>
        <v>0</v>
      </c>
      <c r="G54" s="10" t="s">
        <v>82</v>
      </c>
      <c r="H54">
        <v>328000</v>
      </c>
    </row>
    <row r="55" spans="1:8" ht="43.35" hidden="1" customHeight="1">
      <c r="A55" s="14" t="s">
        <v>80</v>
      </c>
      <c r="B55" s="14" t="s">
        <v>81</v>
      </c>
      <c r="C55" s="15">
        <v>0</v>
      </c>
      <c r="D55" s="11"/>
      <c r="E55" s="15">
        <f t="shared" si="13"/>
        <v>0</v>
      </c>
    </row>
    <row r="56" spans="1:8" ht="28.9" customHeight="1">
      <c r="A56" s="13" t="s">
        <v>104</v>
      </c>
      <c r="B56" s="25" t="s">
        <v>53</v>
      </c>
      <c r="C56" s="18">
        <f>SUM(C57:C59)</f>
        <v>706626</v>
      </c>
      <c r="D56" s="7">
        <f>SUM(D57:D59)</f>
        <v>8403</v>
      </c>
      <c r="E56" s="18">
        <f>SUM(E57:E59)</f>
        <v>715029</v>
      </c>
    </row>
    <row r="57" spans="1:8" ht="28.9" customHeight="1">
      <c r="A57" s="14" t="s">
        <v>105</v>
      </c>
      <c r="B57" s="4" t="s">
        <v>54</v>
      </c>
      <c r="C57" s="15">
        <v>18826</v>
      </c>
      <c r="D57" s="8">
        <v>8403</v>
      </c>
      <c r="E57" s="15">
        <f t="shared" ref="E57:E58" si="14">C57+D57</f>
        <v>27229</v>
      </c>
    </row>
    <row r="58" spans="1:8" ht="43.35" customHeight="1">
      <c r="A58" s="14" t="s">
        <v>106</v>
      </c>
      <c r="B58" s="9" t="s">
        <v>55</v>
      </c>
      <c r="C58" s="15">
        <v>687800</v>
      </c>
      <c r="D58" s="8"/>
      <c r="E58" s="15">
        <f t="shared" si="14"/>
        <v>687800</v>
      </c>
    </row>
    <row r="59" spans="1:8" ht="30" hidden="1" customHeight="1">
      <c r="A59" s="2" t="s">
        <v>63</v>
      </c>
      <c r="B59" s="1" t="s">
        <v>64</v>
      </c>
      <c r="C59" s="15">
        <v>0</v>
      </c>
      <c r="D59" s="8"/>
      <c r="E59" s="15">
        <f>C59+D59</f>
        <v>0</v>
      </c>
    </row>
    <row r="60" spans="1:8" s="20" customFormat="1" ht="17.25" hidden="1" customHeight="1">
      <c r="A60" s="13" t="s">
        <v>88</v>
      </c>
      <c r="B60" s="25" t="s">
        <v>87</v>
      </c>
      <c r="C60" s="18">
        <f>C61</f>
        <v>0</v>
      </c>
      <c r="D60" s="7">
        <f>D61</f>
        <v>0</v>
      </c>
      <c r="E60" s="7">
        <f>E61</f>
        <v>0</v>
      </c>
      <c r="F60" s="21"/>
      <c r="G60" s="21"/>
    </row>
    <row r="61" spans="1:8" ht="26.25" hidden="1" customHeight="1">
      <c r="A61" s="14" t="s">
        <v>86</v>
      </c>
      <c r="B61" s="14" t="s">
        <v>83</v>
      </c>
      <c r="C61" s="15">
        <v>0</v>
      </c>
      <c r="D61" s="11"/>
      <c r="E61" s="15">
        <f>C61+D61</f>
        <v>0</v>
      </c>
    </row>
    <row r="62" spans="1:8" ht="16.7" customHeight="1">
      <c r="A62" s="13" t="s">
        <v>107</v>
      </c>
      <c r="B62" s="25" t="s">
        <v>56</v>
      </c>
      <c r="C62" s="7">
        <f>SUM(C63:C99)</f>
        <v>42670793.489999995</v>
      </c>
      <c r="D62" s="7">
        <f>SUM(D63:D99)</f>
        <v>9323517.8099999987</v>
      </c>
      <c r="E62" s="7">
        <f>SUM(E63:E99)</f>
        <v>51994311.299999997</v>
      </c>
    </row>
    <row r="63" spans="1:8" ht="81" customHeight="1">
      <c r="A63" s="14" t="s">
        <v>108</v>
      </c>
      <c r="B63" s="9" t="s">
        <v>130</v>
      </c>
      <c r="C63" s="11">
        <v>9476967.5999999996</v>
      </c>
      <c r="D63" s="11">
        <v>0</v>
      </c>
      <c r="E63" s="15">
        <f t="shared" ref="E63:E103" si="15">C63+D63</f>
        <v>9476967.5999999996</v>
      </c>
    </row>
    <row r="64" spans="1:8" ht="104.25" customHeight="1">
      <c r="A64" s="14" t="s">
        <v>108</v>
      </c>
      <c r="B64" s="9" t="s">
        <v>131</v>
      </c>
      <c r="C64" s="11">
        <v>14952590.4</v>
      </c>
      <c r="D64" s="11"/>
      <c r="E64" s="15">
        <f t="shared" si="15"/>
        <v>14952590.4</v>
      </c>
    </row>
    <row r="65" spans="1:5" ht="69.75" customHeight="1">
      <c r="A65" s="14" t="s">
        <v>108</v>
      </c>
      <c r="B65" s="9" t="s">
        <v>100</v>
      </c>
      <c r="C65" s="11">
        <v>1999000.61</v>
      </c>
      <c r="D65" s="7"/>
      <c r="E65" s="15">
        <f t="shared" si="15"/>
        <v>1999000.61</v>
      </c>
    </row>
    <row r="66" spans="1:5" ht="65.25" customHeight="1">
      <c r="A66" s="14" t="s">
        <v>108</v>
      </c>
      <c r="B66" s="9" t="s">
        <v>101</v>
      </c>
      <c r="C66" s="11">
        <v>500000</v>
      </c>
      <c r="D66" s="11">
        <v>500000</v>
      </c>
      <c r="E66" s="15">
        <f t="shared" si="15"/>
        <v>1000000</v>
      </c>
    </row>
    <row r="67" spans="1:5" ht="57.6" customHeight="1">
      <c r="A67" s="14" t="s">
        <v>108</v>
      </c>
      <c r="B67" s="4" t="s">
        <v>84</v>
      </c>
      <c r="C67" s="15">
        <v>257233.39</v>
      </c>
      <c r="D67" s="8"/>
      <c r="E67" s="15">
        <f t="shared" si="15"/>
        <v>257233.39</v>
      </c>
    </row>
    <row r="68" spans="1:5" ht="67.5" customHeight="1">
      <c r="A68" s="14" t="s">
        <v>108</v>
      </c>
      <c r="B68" s="4" t="s">
        <v>119</v>
      </c>
      <c r="C68" s="15">
        <v>109000</v>
      </c>
      <c r="D68" s="8"/>
      <c r="E68" s="15">
        <f t="shared" si="15"/>
        <v>109000</v>
      </c>
    </row>
    <row r="69" spans="1:5" ht="54.75" customHeight="1">
      <c r="A69" s="14" t="s">
        <v>108</v>
      </c>
      <c r="B69" s="4" t="s">
        <v>120</v>
      </c>
      <c r="C69" s="15">
        <v>337414</v>
      </c>
      <c r="D69" s="8"/>
      <c r="E69" s="15">
        <f t="shared" si="15"/>
        <v>337414</v>
      </c>
    </row>
    <row r="70" spans="1:5" ht="54" customHeight="1">
      <c r="A70" s="14" t="s">
        <v>108</v>
      </c>
      <c r="B70" s="4" t="s">
        <v>121</v>
      </c>
      <c r="C70" s="15">
        <v>150000</v>
      </c>
      <c r="D70" s="8"/>
      <c r="E70" s="15">
        <f t="shared" si="15"/>
        <v>150000</v>
      </c>
    </row>
    <row r="71" spans="1:5" ht="78" customHeight="1">
      <c r="A71" s="14" t="s">
        <v>108</v>
      </c>
      <c r="B71" s="9" t="s">
        <v>122</v>
      </c>
      <c r="C71" s="15">
        <v>1522870</v>
      </c>
      <c r="D71" s="8"/>
      <c r="E71" s="15">
        <f t="shared" si="15"/>
        <v>1522870</v>
      </c>
    </row>
    <row r="72" spans="1:5" ht="90" customHeight="1">
      <c r="A72" s="14" t="s">
        <v>108</v>
      </c>
      <c r="B72" s="9" t="s">
        <v>123</v>
      </c>
      <c r="C72" s="15">
        <v>540000</v>
      </c>
      <c r="D72" s="8"/>
      <c r="E72" s="15">
        <f t="shared" si="15"/>
        <v>540000</v>
      </c>
    </row>
    <row r="73" spans="1:5" ht="77.25" customHeight="1">
      <c r="A73" s="14" t="s">
        <v>108</v>
      </c>
      <c r="B73" s="4" t="s">
        <v>124</v>
      </c>
      <c r="C73" s="15">
        <v>500000</v>
      </c>
      <c r="D73" s="8"/>
      <c r="E73" s="15">
        <f t="shared" si="15"/>
        <v>500000</v>
      </c>
    </row>
    <row r="74" spans="1:5" ht="87" customHeight="1">
      <c r="A74" s="14" t="s">
        <v>108</v>
      </c>
      <c r="B74" s="4" t="s">
        <v>125</v>
      </c>
      <c r="C74" s="15">
        <v>150000</v>
      </c>
      <c r="D74" s="8"/>
      <c r="E74" s="15">
        <f t="shared" si="15"/>
        <v>150000</v>
      </c>
    </row>
    <row r="75" spans="1:5" ht="76.5" customHeight="1">
      <c r="A75" s="14" t="s">
        <v>108</v>
      </c>
      <c r="B75" s="9" t="s">
        <v>126</v>
      </c>
      <c r="C75" s="15">
        <v>1125000</v>
      </c>
      <c r="D75" s="8"/>
      <c r="E75" s="15">
        <f t="shared" ref="E75" si="16">C75+D75</f>
        <v>1125000</v>
      </c>
    </row>
    <row r="76" spans="1:5" ht="66.75" customHeight="1">
      <c r="A76" s="14" t="s">
        <v>108</v>
      </c>
      <c r="B76" s="9" t="s">
        <v>127</v>
      </c>
      <c r="C76" s="15">
        <v>100000</v>
      </c>
      <c r="D76" s="15">
        <v>0</v>
      </c>
      <c r="E76" s="15">
        <f t="shared" si="15"/>
        <v>100000</v>
      </c>
    </row>
    <row r="77" spans="1:5" ht="92.25" customHeight="1">
      <c r="A77" s="14" t="s">
        <v>108</v>
      </c>
      <c r="B77" s="9" t="s">
        <v>132</v>
      </c>
      <c r="C77" s="15">
        <v>480000</v>
      </c>
      <c r="D77" s="8">
        <v>0</v>
      </c>
      <c r="E77" s="15">
        <f t="shared" si="15"/>
        <v>480000</v>
      </c>
    </row>
    <row r="78" spans="1:5" ht="65.25" customHeight="1">
      <c r="A78" s="14" t="s">
        <v>108</v>
      </c>
      <c r="B78" s="9" t="s">
        <v>133</v>
      </c>
      <c r="C78" s="15">
        <v>732661.49</v>
      </c>
      <c r="D78" s="8"/>
      <c r="E78" s="15">
        <f t="shared" si="15"/>
        <v>732661.49</v>
      </c>
    </row>
    <row r="79" spans="1:5" ht="89.25" customHeight="1">
      <c r="A79" s="14" t="s">
        <v>108</v>
      </c>
      <c r="B79" s="9" t="s">
        <v>134</v>
      </c>
      <c r="C79" s="15">
        <v>158400</v>
      </c>
      <c r="D79" s="8">
        <v>0</v>
      </c>
      <c r="E79" s="15">
        <f t="shared" si="15"/>
        <v>158400</v>
      </c>
    </row>
    <row r="80" spans="1:5" ht="78" customHeight="1">
      <c r="A80" s="14" t="s">
        <v>108</v>
      </c>
      <c r="B80" s="9" t="s">
        <v>136</v>
      </c>
      <c r="C80" s="15">
        <v>485771</v>
      </c>
      <c r="D80" s="8">
        <v>0</v>
      </c>
      <c r="E80" s="15">
        <f t="shared" si="15"/>
        <v>485771</v>
      </c>
    </row>
    <row r="81" spans="1:5" ht="65.25" customHeight="1">
      <c r="A81" s="14" t="s">
        <v>108</v>
      </c>
      <c r="B81" s="14" t="s">
        <v>137</v>
      </c>
      <c r="C81" s="15">
        <v>878090</v>
      </c>
      <c r="D81" s="8">
        <v>0</v>
      </c>
      <c r="E81" s="15">
        <f t="shared" si="15"/>
        <v>878090</v>
      </c>
    </row>
    <row r="82" spans="1:5" ht="66" customHeight="1">
      <c r="A82" s="14" t="s">
        <v>108</v>
      </c>
      <c r="B82" s="14" t="s">
        <v>138</v>
      </c>
      <c r="C82" s="15">
        <v>97000</v>
      </c>
      <c r="D82" s="8">
        <v>0</v>
      </c>
      <c r="E82" s="15">
        <f t="shared" si="15"/>
        <v>97000</v>
      </c>
    </row>
    <row r="83" spans="1:5" ht="66.75" customHeight="1">
      <c r="A83" s="14" t="s">
        <v>108</v>
      </c>
      <c r="B83" s="14" t="s">
        <v>139</v>
      </c>
      <c r="C83" s="15">
        <v>305428</v>
      </c>
      <c r="D83" s="8">
        <v>0</v>
      </c>
      <c r="E83" s="15">
        <f t="shared" si="15"/>
        <v>305428</v>
      </c>
    </row>
    <row r="84" spans="1:5" ht="66.75" customHeight="1">
      <c r="A84" s="14" t="s">
        <v>108</v>
      </c>
      <c r="B84" s="14" t="s">
        <v>143</v>
      </c>
      <c r="C84" s="15">
        <v>0</v>
      </c>
      <c r="D84" s="8">
        <v>4037842.35</v>
      </c>
      <c r="E84" s="15">
        <f t="shared" si="15"/>
        <v>4037842.35</v>
      </c>
    </row>
    <row r="85" spans="1:5" ht="66.75" customHeight="1">
      <c r="A85" s="14" t="s">
        <v>108</v>
      </c>
      <c r="B85" s="14" t="s">
        <v>144</v>
      </c>
      <c r="C85" s="15">
        <v>0</v>
      </c>
      <c r="D85" s="8">
        <v>500000</v>
      </c>
      <c r="E85" s="15">
        <f t="shared" si="15"/>
        <v>500000</v>
      </c>
    </row>
    <row r="86" spans="1:5" ht="66.75" hidden="1" customHeight="1">
      <c r="A86" s="14" t="s">
        <v>108</v>
      </c>
      <c r="B86" s="14" t="s">
        <v>145</v>
      </c>
      <c r="C86" s="15">
        <v>0</v>
      </c>
      <c r="D86" s="8">
        <v>0</v>
      </c>
      <c r="E86" s="15">
        <f t="shared" si="15"/>
        <v>0</v>
      </c>
    </row>
    <row r="87" spans="1:5" ht="66.75" customHeight="1">
      <c r="A87" s="14" t="s">
        <v>108</v>
      </c>
      <c r="B87" s="14" t="s">
        <v>146</v>
      </c>
      <c r="C87" s="15">
        <v>0</v>
      </c>
      <c r="D87" s="8">
        <v>519560</v>
      </c>
      <c r="E87" s="15">
        <f t="shared" si="15"/>
        <v>519560</v>
      </c>
    </row>
    <row r="88" spans="1:5" ht="66.75" customHeight="1">
      <c r="A88" s="14" t="s">
        <v>108</v>
      </c>
      <c r="B88" s="14" t="s">
        <v>153</v>
      </c>
      <c r="C88" s="15">
        <v>0</v>
      </c>
      <c r="D88" s="8">
        <v>158180</v>
      </c>
      <c r="E88" s="15">
        <f t="shared" si="15"/>
        <v>158180</v>
      </c>
    </row>
    <row r="89" spans="1:5" ht="66.75" customHeight="1">
      <c r="A89" s="14" t="s">
        <v>108</v>
      </c>
      <c r="B89" s="14" t="s">
        <v>147</v>
      </c>
      <c r="C89" s="15">
        <v>0</v>
      </c>
      <c r="D89" s="8">
        <v>686650</v>
      </c>
      <c r="E89" s="15">
        <f t="shared" si="15"/>
        <v>686650</v>
      </c>
    </row>
    <row r="90" spans="1:5" ht="66.75" customHeight="1">
      <c r="A90" s="14" t="s">
        <v>108</v>
      </c>
      <c r="B90" s="14" t="s">
        <v>148</v>
      </c>
      <c r="C90" s="15">
        <v>0</v>
      </c>
      <c r="D90" s="8">
        <v>66000</v>
      </c>
      <c r="E90" s="15">
        <f t="shared" si="15"/>
        <v>66000</v>
      </c>
    </row>
    <row r="91" spans="1:5" ht="66.75" customHeight="1">
      <c r="A91" s="14" t="s">
        <v>108</v>
      </c>
      <c r="B91" s="14" t="s">
        <v>149</v>
      </c>
      <c r="C91" s="15">
        <v>0</v>
      </c>
      <c r="D91" s="8">
        <v>1127625</v>
      </c>
      <c r="E91" s="15">
        <f t="shared" si="15"/>
        <v>1127625</v>
      </c>
    </row>
    <row r="92" spans="1:5" ht="66.75" customHeight="1">
      <c r="A92" s="14" t="s">
        <v>108</v>
      </c>
      <c r="B92" s="14" t="s">
        <v>150</v>
      </c>
      <c r="C92" s="15">
        <v>0</v>
      </c>
      <c r="D92" s="8">
        <v>90451.26</v>
      </c>
      <c r="E92" s="15">
        <f t="shared" si="15"/>
        <v>90451.26</v>
      </c>
    </row>
    <row r="93" spans="1:5" ht="66.75" customHeight="1">
      <c r="A93" s="14" t="s">
        <v>108</v>
      </c>
      <c r="B93" s="14" t="s">
        <v>151</v>
      </c>
      <c r="C93" s="15">
        <v>0</v>
      </c>
      <c r="D93" s="8">
        <v>817654</v>
      </c>
      <c r="E93" s="15">
        <f t="shared" si="15"/>
        <v>817654</v>
      </c>
    </row>
    <row r="94" spans="1:5" ht="66.75" customHeight="1">
      <c r="A94" s="14" t="s">
        <v>108</v>
      </c>
      <c r="B94" s="14" t="s">
        <v>152</v>
      </c>
      <c r="C94" s="15">
        <v>0</v>
      </c>
      <c r="D94" s="8">
        <v>110000</v>
      </c>
      <c r="E94" s="15">
        <f t="shared" si="15"/>
        <v>110000</v>
      </c>
    </row>
    <row r="95" spans="1:5" ht="80.25" customHeight="1">
      <c r="A95" s="14" t="s">
        <v>135</v>
      </c>
      <c r="B95" s="14" t="s">
        <v>85</v>
      </c>
      <c r="C95" s="15">
        <v>318152</v>
      </c>
      <c r="D95" s="8">
        <v>0</v>
      </c>
      <c r="E95" s="15">
        <f t="shared" si="15"/>
        <v>318152</v>
      </c>
    </row>
    <row r="96" spans="1:5" ht="76.5" customHeight="1">
      <c r="A96" s="14" t="s">
        <v>108</v>
      </c>
      <c r="B96" s="14" t="s">
        <v>140</v>
      </c>
      <c r="C96" s="15">
        <v>7495215</v>
      </c>
      <c r="D96" s="8">
        <v>0</v>
      </c>
      <c r="E96" s="15">
        <f t="shared" si="15"/>
        <v>7495215</v>
      </c>
    </row>
    <row r="97" spans="1:5" ht="78" hidden="1" customHeight="1">
      <c r="A97" s="14" t="s">
        <v>108</v>
      </c>
      <c r="B97" s="14" t="s">
        <v>89</v>
      </c>
      <c r="C97" s="15"/>
      <c r="D97" s="8"/>
      <c r="E97" s="15">
        <f t="shared" si="15"/>
        <v>0</v>
      </c>
    </row>
    <row r="98" spans="1:5" ht="66.75" hidden="1" customHeight="1">
      <c r="A98" s="14" t="s">
        <v>108</v>
      </c>
      <c r="B98" s="14" t="s">
        <v>94</v>
      </c>
      <c r="C98" s="15"/>
      <c r="D98" s="15"/>
      <c r="E98" s="15">
        <f t="shared" si="15"/>
        <v>0</v>
      </c>
    </row>
    <row r="99" spans="1:5" ht="66.75" customHeight="1">
      <c r="A99" s="14" t="s">
        <v>108</v>
      </c>
      <c r="B99" s="14" t="s">
        <v>154</v>
      </c>
      <c r="C99" s="15">
        <v>0</v>
      </c>
      <c r="D99" s="15">
        <v>709555.19999999995</v>
      </c>
      <c r="E99" s="15">
        <f t="shared" si="15"/>
        <v>709555.19999999995</v>
      </c>
    </row>
    <row r="100" spans="1:5" ht="36" customHeight="1">
      <c r="A100" s="14" t="s">
        <v>141</v>
      </c>
      <c r="B100" s="9" t="s">
        <v>142</v>
      </c>
      <c r="C100" s="15">
        <v>50000</v>
      </c>
      <c r="D100" s="8">
        <v>100000</v>
      </c>
      <c r="E100" s="15">
        <f t="shared" ref="E100" si="17">C100+D100</f>
        <v>150000</v>
      </c>
    </row>
    <row r="101" spans="1:5" ht="25.5" customHeight="1">
      <c r="A101" s="14" t="s">
        <v>112</v>
      </c>
      <c r="B101" s="9" t="s">
        <v>69</v>
      </c>
      <c r="C101" s="15">
        <v>321458.8</v>
      </c>
      <c r="D101" s="8">
        <v>0</v>
      </c>
      <c r="E101" s="15">
        <f t="shared" si="15"/>
        <v>321458.8</v>
      </c>
    </row>
    <row r="102" spans="1:5" ht="51.75" customHeight="1">
      <c r="A102" s="14" t="s">
        <v>114</v>
      </c>
      <c r="B102" s="9" t="s">
        <v>113</v>
      </c>
      <c r="C102" s="15">
        <v>35493.54</v>
      </c>
      <c r="D102" s="8"/>
      <c r="E102" s="15">
        <f t="shared" si="15"/>
        <v>35493.54</v>
      </c>
    </row>
    <row r="103" spans="1:5" ht="53.25" customHeight="1">
      <c r="A103" s="14" t="s">
        <v>111</v>
      </c>
      <c r="B103" s="9" t="s">
        <v>70</v>
      </c>
      <c r="C103" s="15">
        <v>-5836532.0599999996</v>
      </c>
      <c r="D103" s="8"/>
      <c r="E103" s="15">
        <f t="shared" si="15"/>
        <v>-5836532.0599999996</v>
      </c>
    </row>
    <row r="104" spans="1:5" ht="19.899999999999999" customHeight="1">
      <c r="A104" s="29" t="s">
        <v>57</v>
      </c>
      <c r="B104" s="29"/>
      <c r="C104" s="18">
        <f>C8+C43</f>
        <v>127913537.05</v>
      </c>
      <c r="D104" s="7">
        <f>D8+D43</f>
        <v>10841565.189999998</v>
      </c>
      <c r="E104" s="18">
        <f>E8+E43</f>
        <v>138755102.24000001</v>
      </c>
    </row>
    <row r="105" spans="1:5">
      <c r="C105" s="19"/>
      <c r="D105" s="10"/>
      <c r="E105" s="19"/>
    </row>
    <row r="106" spans="1:5">
      <c r="C106" s="19"/>
      <c r="D106" s="10"/>
      <c r="E106" s="19"/>
    </row>
    <row r="107" spans="1:5">
      <c r="C107" s="19"/>
      <c r="D107" s="10"/>
      <c r="E107" s="19"/>
    </row>
    <row r="108" spans="1:5">
      <c r="C108" s="19"/>
      <c r="D108" s="10"/>
      <c r="E108" s="19"/>
    </row>
    <row r="109" spans="1:5">
      <c r="C109" s="19"/>
      <c r="D109" s="10"/>
      <c r="E109" s="19"/>
    </row>
    <row r="110" spans="1:5">
      <c r="C110" s="19"/>
      <c r="D110" s="10"/>
      <c r="E110" s="19"/>
    </row>
    <row r="111" spans="1:5">
      <c r="C111" s="19"/>
      <c r="D111" s="10"/>
      <c r="E111" s="19"/>
    </row>
    <row r="112" spans="1:5">
      <c r="C112" s="19"/>
      <c r="D112" s="10"/>
      <c r="E112" s="19"/>
    </row>
    <row r="115" spans="5:5">
      <c r="E115" s="19"/>
    </row>
  </sheetData>
  <mergeCells count="8">
    <mergeCell ref="L8:M8"/>
    <mergeCell ref="B1:C1"/>
    <mergeCell ref="A104:B104"/>
    <mergeCell ref="D1:E1"/>
    <mergeCell ref="D2:E2"/>
    <mergeCell ref="D3:E3"/>
    <mergeCell ref="A4:E4"/>
    <mergeCell ref="A5:E5"/>
  </mergeCells>
  <pageMargins left="0.39370080000000002" right="0.39370080000000002" top="0.39370080000000002" bottom="0.39370080000000002" header="0.3" footer="0.3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2019-10-09T06:35:34Z</dcterms:modified>
</cp:coreProperties>
</file>