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2022-2024г\Проект бюджета на 2022-2024гг\"/>
    </mc:Choice>
  </mc:AlternateContent>
  <bookViews>
    <workbookView xWindow="0" yWindow="0" windowWidth="25200" windowHeight="12135"/>
  </bookViews>
  <sheets>
    <sheet name="Table1" sheetId="1" r:id="rId1"/>
  </sheets>
  <definedNames>
    <definedName name="_xlnm._FilterDatabase" localSheetId="0" hidden="1">Table1!$A$1:$F$4</definedName>
    <definedName name="_xlnm.Print_Titles" localSheetId="0">Table1!$2:$4</definedName>
    <definedName name="_xlnm.Print_Area" localSheetId="0">Table1!$A$1:$I$144</definedName>
  </definedNames>
  <calcPr calcId="162913"/>
</workbook>
</file>

<file path=xl/calcChain.xml><?xml version="1.0" encoding="utf-8"?>
<calcChain xmlns="http://schemas.openxmlformats.org/spreadsheetml/2006/main">
  <c r="I142" i="1" l="1"/>
  <c r="H142" i="1"/>
  <c r="H141" i="1" s="1"/>
  <c r="H140" i="1" s="1"/>
  <c r="G142" i="1"/>
  <c r="G141" i="1" s="1"/>
  <c r="G140" i="1" s="1"/>
  <c r="I141" i="1"/>
  <c r="I140" i="1" s="1"/>
  <c r="I135" i="1"/>
  <c r="I134" i="1" s="1"/>
  <c r="I133" i="1" s="1"/>
  <c r="H135" i="1"/>
  <c r="H134" i="1" s="1"/>
  <c r="H133" i="1" s="1"/>
  <c r="G135" i="1"/>
  <c r="G134" i="1" s="1"/>
  <c r="G133" i="1" s="1"/>
  <c r="I131" i="1"/>
  <c r="H131" i="1"/>
  <c r="H128" i="1" s="1"/>
  <c r="G131" i="1"/>
  <c r="I129" i="1"/>
  <c r="H129" i="1"/>
  <c r="G129" i="1"/>
  <c r="G128" i="1" s="1"/>
  <c r="I126" i="1"/>
  <c r="I125" i="1" s="1"/>
  <c r="I124" i="1" s="1"/>
  <c r="H126" i="1"/>
  <c r="G126" i="1"/>
  <c r="G125" i="1" s="1"/>
  <c r="G124" i="1" s="1"/>
  <c r="H125" i="1"/>
  <c r="H124" i="1" s="1"/>
  <c r="H123" i="1" s="1"/>
  <c r="I119" i="1"/>
  <c r="I117" i="1" s="1"/>
  <c r="H119" i="1"/>
  <c r="G119" i="1"/>
  <c r="G118" i="1" s="1"/>
  <c r="H118" i="1"/>
  <c r="H117" i="1"/>
  <c r="I114" i="1"/>
  <c r="I113" i="1" s="1"/>
  <c r="H114" i="1"/>
  <c r="H113" i="1" s="1"/>
  <c r="G114" i="1"/>
  <c r="G113" i="1"/>
  <c r="G112" i="1"/>
  <c r="I110" i="1"/>
  <c r="H110" i="1"/>
  <c r="G110" i="1"/>
  <c r="I107" i="1"/>
  <c r="H107" i="1"/>
  <c r="G107" i="1"/>
  <c r="I105" i="1"/>
  <c r="I104" i="1" s="1"/>
  <c r="I103" i="1" s="1"/>
  <c r="H105" i="1"/>
  <c r="G105" i="1"/>
  <c r="I101" i="1"/>
  <c r="H101" i="1"/>
  <c r="G101" i="1"/>
  <c r="I98" i="1"/>
  <c r="H98" i="1"/>
  <c r="G98" i="1"/>
  <c r="I96" i="1"/>
  <c r="H96" i="1"/>
  <c r="G96" i="1"/>
  <c r="I94" i="1"/>
  <c r="H94" i="1"/>
  <c r="H93" i="1" s="1"/>
  <c r="H92" i="1" s="1"/>
  <c r="H91" i="1" s="1"/>
  <c r="G94" i="1"/>
  <c r="I86" i="1"/>
  <c r="I85" i="1" s="1"/>
  <c r="H86" i="1"/>
  <c r="H85" i="1" s="1"/>
  <c r="G86" i="1"/>
  <c r="G85" i="1" s="1"/>
  <c r="I83" i="1"/>
  <c r="H83" i="1"/>
  <c r="G83" i="1"/>
  <c r="I81" i="1"/>
  <c r="H81" i="1"/>
  <c r="G81" i="1"/>
  <c r="G80" i="1" s="1"/>
  <c r="H80" i="1"/>
  <c r="H79" i="1" s="1"/>
  <c r="I76" i="1"/>
  <c r="H76" i="1"/>
  <c r="G76" i="1"/>
  <c r="I70" i="1"/>
  <c r="I69" i="1" s="1"/>
  <c r="H70" i="1"/>
  <c r="H69" i="1" s="1"/>
  <c r="H68" i="1" s="1"/>
  <c r="G70" i="1"/>
  <c r="G69" i="1" s="1"/>
  <c r="G68" i="1" s="1"/>
  <c r="I66" i="1"/>
  <c r="H66" i="1"/>
  <c r="G66" i="1"/>
  <c r="I64" i="1"/>
  <c r="I63" i="1" s="1"/>
  <c r="I62" i="1" s="1"/>
  <c r="I61" i="1" s="1"/>
  <c r="H64" i="1"/>
  <c r="H63" i="1" s="1"/>
  <c r="H62" i="1" s="1"/>
  <c r="H61" i="1" s="1"/>
  <c r="G64" i="1"/>
  <c r="G63" i="1"/>
  <c r="G62" i="1"/>
  <c r="G61" i="1" s="1"/>
  <c r="I54" i="1"/>
  <c r="I53" i="1" s="1"/>
  <c r="H54" i="1"/>
  <c r="H53" i="1" s="1"/>
  <c r="G54" i="1"/>
  <c r="G53" i="1"/>
  <c r="E53" i="1"/>
  <c r="D53" i="1"/>
  <c r="C53" i="1"/>
  <c r="I50" i="1"/>
  <c r="H50" i="1"/>
  <c r="G50" i="1"/>
  <c r="G45" i="1"/>
  <c r="G39" i="1" s="1"/>
  <c r="G38" i="1" s="1"/>
  <c r="G37" i="1" s="1"/>
  <c r="G36" i="1" s="1"/>
  <c r="I39" i="1"/>
  <c r="I38" i="1" s="1"/>
  <c r="I37" i="1" s="1"/>
  <c r="I36" i="1" s="1"/>
  <c r="H39" i="1"/>
  <c r="H38" i="1" s="1"/>
  <c r="H37" i="1" s="1"/>
  <c r="H36" i="1" s="1"/>
  <c r="I31" i="1"/>
  <c r="H31" i="1"/>
  <c r="G31" i="1"/>
  <c r="I23" i="1"/>
  <c r="H23" i="1"/>
  <c r="G23" i="1"/>
  <c r="I19" i="1"/>
  <c r="H19" i="1"/>
  <c r="H18" i="1" s="1"/>
  <c r="G19" i="1"/>
  <c r="G18" i="1" s="1"/>
  <c r="I18" i="1"/>
  <c r="I17" i="1" s="1"/>
  <c r="I16" i="1" s="1"/>
  <c r="I15" i="1" s="1"/>
  <c r="I14" i="1" s="1"/>
  <c r="I11" i="1"/>
  <c r="I10" i="1" s="1"/>
  <c r="I9" i="1" s="1"/>
  <c r="I8" i="1" s="1"/>
  <c r="H11" i="1"/>
  <c r="H10" i="1" s="1"/>
  <c r="H9" i="1" s="1"/>
  <c r="H8" i="1" s="1"/>
  <c r="G11" i="1"/>
  <c r="G10" i="1" s="1"/>
  <c r="G9" i="1" s="1"/>
  <c r="G8" i="1" s="1"/>
  <c r="H60" i="1" l="1"/>
  <c r="G79" i="1"/>
  <c r="G60" i="1"/>
  <c r="G17" i="1"/>
  <c r="G16" i="1" s="1"/>
  <c r="G15" i="1" s="1"/>
  <c r="G14" i="1" s="1"/>
  <c r="H17" i="1"/>
  <c r="H16" i="1" s="1"/>
  <c r="H15" i="1" s="1"/>
  <c r="H14" i="1" s="1"/>
  <c r="I68" i="1"/>
  <c r="I60" i="1" s="1"/>
  <c r="I93" i="1"/>
  <c r="I92" i="1" s="1"/>
  <c r="I91" i="1" s="1"/>
  <c r="I90" i="1" s="1"/>
  <c r="G93" i="1"/>
  <c r="G92" i="1" s="1"/>
  <c r="G91" i="1" s="1"/>
  <c r="G104" i="1"/>
  <c r="G103" i="1" s="1"/>
  <c r="H104" i="1"/>
  <c r="H103" i="1" s="1"/>
  <c r="H90" i="1" s="1"/>
  <c r="G117" i="1"/>
  <c r="I128" i="1"/>
  <c r="I80" i="1"/>
  <c r="I79" i="1" s="1"/>
  <c r="I123" i="1"/>
  <c r="G123" i="1"/>
  <c r="G7" i="1"/>
  <c r="I7" i="1"/>
  <c r="H7" i="1"/>
  <c r="I118" i="1"/>
  <c r="H6" i="1" l="1"/>
  <c r="I6" i="1"/>
  <c r="G90" i="1"/>
  <c r="G6" i="1" s="1"/>
</calcChain>
</file>

<file path=xl/sharedStrings.xml><?xml version="1.0" encoding="utf-8"?>
<sst xmlns="http://schemas.openxmlformats.org/spreadsheetml/2006/main" count="462" uniqueCount="153">
  <si>
    <t/>
  </si>
  <si>
    <t>рубли</t>
  </si>
  <si>
    <t>Наименование</t>
  </si>
  <si>
    <t>ВСЕГО</t>
  </si>
  <si>
    <t>ОБЩЕГОСУДАРСТВЕННЫЕ ВОПРОСЫ</t>
  </si>
  <si>
    <t>Функц-ние высш.должн.лица субъекта РФ и м/о</t>
  </si>
  <si>
    <t>0102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</si>
  <si>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</si>
  <si>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</si>
  <si>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</si>
  <si>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</si>
  <si>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</si>
  <si>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</si>
  <si>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Функц-ние Прав-ва РФ, высш.исп.органов гос.власти</t>
  </si>
  <si>
    <t>0104</t>
  </si>
  <si>
    <t>Расходы на содержание органов местного самоуправления</t>
  </si>
  <si>
    <t>99 1 00 11410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</si>
  <si>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</si>
  <si>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</si>
  <si>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</si>
  <si>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Другие общегосударственные вопросы</t>
  </si>
  <si>
    <t>0113</t>
  </si>
  <si>
    <t>Расходы по управлению муниципальным имуществом и земельными ресурсами</t>
  </si>
  <si>
    <t>99 5 00 91002</t>
  </si>
  <si>
    <t>НАЦ.БЕЗОПАСНОСТЬ И ПРАВООХРАНИТЕЛЬНАЯ ДЕЯТЕЛЬНОСТЬ</t>
  </si>
  <si>
    <t>0309</t>
  </si>
  <si>
    <t>ЖИЛИЩНО-КОММУНАЛЬНОЕ ХОЗЯЙСТВО</t>
  </si>
  <si>
    <t>Жилищное хозяйство</t>
  </si>
  <si>
    <t>0501</t>
  </si>
  <si>
    <t>Благоустройство</t>
  </si>
  <si>
    <t>0503</t>
  </si>
  <si>
    <t>Организация ритуальных услуг и содержание мест захоронения</t>
  </si>
  <si>
    <t>Прочие мероприятия по благоустройству</t>
  </si>
  <si>
    <t>ОБРАЗОВАНИЕ</t>
  </si>
  <si>
    <t>0707</t>
  </si>
  <si>
    <t>Мероприятия в сфере образования для детей и молодежи</t>
  </si>
  <si>
    <t>КУЛЬТУРА, КИНЕМАТОГРАФИЯ</t>
  </si>
  <si>
    <t>Культура</t>
  </si>
  <si>
    <t>0801</t>
  </si>
  <si>
    <t>Культурно-массовые и информационно-просветительские мероприятия</t>
  </si>
  <si>
    <t>СОЦИАЛЬНАЯ ПОЛИТИКА</t>
  </si>
  <si>
    <t>Пенсионное обеспечение</t>
  </si>
  <si>
    <t>1001</t>
  </si>
  <si>
    <t>Социальное обеспечение и иные выплаты населению</t>
  </si>
  <si>
    <t>Социальное обеспечение населения</t>
  </si>
  <si>
    <t>1003</t>
  </si>
  <si>
    <t>Иные социальные выплаты отдельным категориям граждан по муниципальным правовым актам муниципальных образований</t>
  </si>
  <si>
    <t>ФИЗИЧЕСКАЯ КУЛЬТУРА И СПОРТ</t>
  </si>
  <si>
    <t>Другие вопросы в области физ.культуры и спорта</t>
  </si>
  <si>
    <t>1105</t>
  </si>
  <si>
    <t>Расходы на обеспечение деятельности (оказание услуг) муниципальных учреждений</t>
  </si>
  <si>
    <t>МБТ ОБЩЕГО ХАРАКТЕРА БЮДЖЕТАМ бюджетной системы РФ</t>
  </si>
  <si>
    <t>Прочие межбюджетные трансферты общего характера</t>
  </si>
  <si>
    <t>1403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</si>
  <si>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</si>
  <si>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</si>
  <si>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</si>
  <si>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99 5 00 91019</t>
  </si>
  <si>
    <t>99 5 00 11020</t>
  </si>
  <si>
    <t>Расходы в области жилищно-коммунального хозяйства</t>
  </si>
  <si>
    <t>23 2 00 10030</t>
  </si>
  <si>
    <t>23 2 00 10090</t>
  </si>
  <si>
    <t>11 2 00 11020</t>
  </si>
  <si>
    <t>10 2 00 10002</t>
  </si>
  <si>
    <t>99 5 00 71020</t>
  </si>
  <si>
    <t>Ежемесячные доплаты к трудовой пенсии лицам, замещавшим муниципальные должности и должности муниципальной службы</t>
  </si>
  <si>
    <t>15 3 00 71020</t>
  </si>
  <si>
    <t>13 2 00 10010</t>
  </si>
  <si>
    <t>Мероприятия по формированию ЗОЖ</t>
  </si>
  <si>
    <t>99 5 00 91014</t>
  </si>
  <si>
    <t>99 5 00 91011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</si>
  <si>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</si>
  <si>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</si>
  <si>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Органы юстиции</t>
  </si>
  <si>
    <t>Прочие непрограммные расходы</t>
  </si>
  <si>
    <t>99 5 00 00000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</si>
  <si>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</si>
  <si>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</si>
  <si>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Выполнение других обязательств муниципальных образований</t>
  </si>
  <si>
    <t>КОСГУ</t>
  </si>
  <si>
    <t>ФКР</t>
  </si>
  <si>
    <t>ЦСт</t>
  </si>
  <si>
    <t>КВР</t>
  </si>
  <si>
    <t>Заработная плата</t>
  </si>
  <si>
    <t>Начисления на оплату труда</t>
  </si>
  <si>
    <t>Заработная плата и иные выплаты</t>
  </si>
  <si>
    <t>Услуги связи</t>
  </si>
  <si>
    <t>Коммунальные услуги</t>
  </si>
  <si>
    <t>Прочие работы, услуги</t>
  </si>
  <si>
    <t>Налог на имущество и земельный налог</t>
  </si>
  <si>
    <t>Прочие налоги, сборы</t>
  </si>
  <si>
    <t>Иные платежи</t>
  </si>
  <si>
    <t>0203</t>
  </si>
  <si>
    <t>Приобретение материальных запасов</t>
  </si>
  <si>
    <t>Приобретение сновных средств</t>
  </si>
  <si>
    <t>Работы, услуги по содержанию имущества</t>
  </si>
  <si>
    <t>Услуги в области информационных технологий</t>
  </si>
  <si>
    <t>Транспортные услуги</t>
  </si>
  <si>
    <t>Приобретение ГСМ</t>
  </si>
  <si>
    <t>0304</t>
  </si>
  <si>
    <t>Субсидии бюджетным учреждениям на финансовое обеспечение муниципального задания</t>
  </si>
  <si>
    <t>Субсидии бюджетным учреждениям на иные цели</t>
  </si>
  <si>
    <t>22 2 00 10050</t>
  </si>
  <si>
    <t>Приобретение материальных запасов однократного применения</t>
  </si>
  <si>
    <t>СЕЛЬСКОЕ ХОЗЯЙСТВО</t>
  </si>
  <si>
    <t>26 3 00 10010</t>
  </si>
  <si>
    <t>23 2 00 10050</t>
  </si>
  <si>
    <t>Увеличение стоимости продуктов питания</t>
  </si>
  <si>
    <t>Иные пенсии, социальные доплаты к пенсиям</t>
  </si>
  <si>
    <t>99 5 00 91005</t>
  </si>
  <si>
    <t>Сельское хозяйство и рыболовство</t>
  </si>
  <si>
    <t>Дорожное хозяйство</t>
  </si>
  <si>
    <t>18 5 00 10010</t>
  </si>
  <si>
    <t>Увеличение стоимости ГСМ</t>
  </si>
  <si>
    <t>Увеличение стоимости прочих материальных запасов</t>
  </si>
  <si>
    <t>Прочие работы,услуги</t>
  </si>
  <si>
    <t>Прочие несоциальные выплаты персоналу в денежной форме</t>
  </si>
  <si>
    <t>0100</t>
  </si>
  <si>
    <t>0200</t>
  </si>
  <si>
    <t>0300</t>
  </si>
  <si>
    <t>0400</t>
  </si>
  <si>
    <t>0405</t>
  </si>
  <si>
    <t>0409</t>
  </si>
  <si>
    <t>0500</t>
  </si>
  <si>
    <t>0800</t>
  </si>
  <si>
    <t>0700</t>
  </si>
  <si>
    <t>Увеличение стоимости строительных материалов</t>
  </si>
  <si>
    <t>Распределение бюджетных ассигнований по разделам, подразделам, целевым статьям и группам видов расходов классификации расходов на 2022-2024 год</t>
  </si>
  <si>
    <t>2022 год</t>
  </si>
  <si>
    <t>2023 год</t>
  </si>
  <si>
    <t>2024 год</t>
  </si>
  <si>
    <t>23 0 00 00000</t>
  </si>
  <si>
    <t>23 2 00 00000</t>
  </si>
  <si>
    <t>22 2 00 00000</t>
  </si>
  <si>
    <t>26 0 00 00000</t>
  </si>
  <si>
    <t>11 0 00 00000</t>
  </si>
  <si>
    <t>10 0 00 00000</t>
  </si>
  <si>
    <t>10 2 00 00000</t>
  </si>
  <si>
    <t>Приложение № 4
к решению XXXV сессии IV созыва
№ 43-1 от «30» декабря 2021  года</t>
  </si>
  <si>
    <t>Проезд в отпуск</t>
  </si>
  <si>
    <t>Оплата проезда</t>
  </si>
  <si>
    <t xml:space="preserve">Обеспечение защиты населения и территорий от чрезвычайных ситуаций, обучение населения в области гражданской обороны </t>
  </si>
  <si>
    <t>Защита населения и территории от ЧС природного и техногенного характера, пожарная безопасность</t>
  </si>
  <si>
    <t>0310</t>
  </si>
  <si>
    <t>Проведение противопожарных мероприятий в границах населенных пунктов</t>
  </si>
  <si>
    <t>22 2 00 10070</t>
  </si>
  <si>
    <t>Противопожарное водоснабжение</t>
  </si>
  <si>
    <t>99 5 00 91021</t>
  </si>
  <si>
    <t>Фонд капительного ремонта</t>
  </si>
  <si>
    <t>9000</t>
  </si>
  <si>
    <t>Прочие работы и услуги</t>
  </si>
  <si>
    <t>Код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</si>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</sst>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 ;\-#,##0.00\ "/>
  </numFmts>
  <fonts count="10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2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3" fontId="8" fillId="0" borderId="0" applyFont="0" applyFill="0" applyBorder="0" applyAlignment="0" applyProtection="0"/>
  </cellStyleXfs>
  <cellXfs count="76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" fontId="0" fillId="2" borderId="0" xfId="0" applyNumberFormat="1" applyFont="1" applyFill="1" applyAlignment="1">
      <alignment vertical="top" wrapText="1"/>
    </xf>
    <xf numFmtId="43" fontId="0" fillId="2" borderId="0" xfId="1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3" fontId="0" fillId="2" borderId="0" xfId="0" applyNumberFormat="1" applyFont="1" applyFill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vertical="top" wrapText="1"/>
    </xf>
    <xf numFmtId="49" fontId="0" fillId="2" borderId="5" xfId="0" applyNumberFormat="1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4" fontId="0" fillId="2" borderId="5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49" fontId="0" fillId="2" borderId="2" xfId="0" applyNumberFormat="1" applyFont="1" applyFill="1" applyBorder="1" applyAlignment="1">
      <alignment horizontal="center" vertical="top" wrapText="1"/>
    </xf>
    <xf numFmtId="2" fontId="0" fillId="2" borderId="2" xfId="0" applyNumberFormat="1" applyFont="1" applyFill="1" applyBorder="1" applyAlignment="1">
      <alignment horizontal="center" vertical="top" wrapText="1"/>
    </xf>
    <xf numFmtId="43" fontId="0" fillId="2" borderId="2" xfId="1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top" wrapText="1"/>
    </xf>
    <xf numFmtId="0" fontId="0" fillId="2" borderId="0" xfId="0" applyFont="1" applyFill="1" applyAlignment="1">
      <alignment horizontal="right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abSelected="1" topLeftCell="A139" zoomScaleNormal="100" zoomScaleSheetLayoutView="100" workbookViewId="0">
      <selection activeCell="C43" sqref="C43"/>
    </sheetView>
  </sheetViews>
  <sheetFormatPr defaultRowHeight="12.75" x14ac:dyDescent="0.2"/>
  <cols>
    <col min="1" max="1" width="54" style="1" bestFit="1" customWidth="1"/>
    <col min="2" max="2" width="6.5" style="1" bestFit="1" customWidth="1"/>
    <col min="3" max="3" width="14.33203125" style="1" customWidth="1"/>
    <col min="4" max="5" width="5.83203125" style="1" bestFit="1" customWidth="1"/>
    <col min="6" max="6" width="5.1640625" style="1" bestFit="1" customWidth="1"/>
    <col min="7" max="7" width="15.1640625" style="1" bestFit="1" customWidth="1"/>
    <col min="8" max="9" width="14.5" style="1" bestFit="1" customWidth="1"/>
    <col min="10" max="16384" width="9.33203125" style="1"/>
  </cols>
  <sheetData>
    <row r="1" spans="1:12" x14ac:dyDescent="0.2">
      <c r="A1" s="65" t="s">
        <v>138</v>
      </c>
      <c r="B1" s="65"/>
      <c r="C1" s="65"/>
      <c r="D1" s="65"/>
      <c r="E1" s="65"/>
      <c r="F1" s="65"/>
      <c r="G1" s="65"/>
      <c r="H1" s="65"/>
      <c r="I1" s="65"/>
    </row>
    <row r="2" spans="1:12" ht="34.5" customHeight="1" x14ac:dyDescent="0.2">
      <c r="A2" s="65"/>
      <c r="B2" s="65"/>
      <c r="C2" s="65"/>
      <c r="D2" s="65"/>
      <c r="E2" s="65"/>
      <c r="F2" s="65"/>
      <c r="G2" s="65"/>
      <c r="H2" s="65"/>
      <c r="I2" s="65"/>
    </row>
    <row r="3" spans="1:12" ht="15.75" x14ac:dyDescent="0.2">
      <c r="A3" s="64" t="s">
        <v>127</v>
      </c>
      <c r="B3" s="64"/>
      <c r="C3" s="64"/>
      <c r="D3" s="64"/>
      <c r="E3" s="64"/>
      <c r="F3" s="64"/>
      <c r="G3" s="64"/>
    </row>
    <row r="4" spans="1:12" x14ac:dyDescent="0.2">
      <c r="A4" s="63"/>
      <c r="B4" s="63"/>
      <c r="C4" s="23"/>
      <c r="D4" s="23"/>
      <c r="I4" s="18" t="s">
        <v>1</v>
      </c>
    </row>
    <row r="5" spans="1:12" ht="25.5" x14ac:dyDescent="0.2">
      <c r="A5" s="2" t="s">
        <v>2</v>
      </c>
      <c r="B5" s="19" t="s">
        <v>80</v>
      </c>
      <c r="C5" s="2" t="s">
        <v>81</v>
      </c>
      <c r="D5" s="3" t="s">
        <v>82</v>
      </c>
      <c r="E5" s="4" t="s">
        <v>79</v>
      </c>
      <c r="F5" s="4" t="s">
        <v>151</v>
      </c>
      <c r="G5" s="35" t="s">
        <v>128</v>
      </c>
      <c r="H5" s="29" t="s">
        <v>129</v>
      </c>
      <c r="I5" s="42" t="s">
        <v>130</v>
      </c>
    </row>
    <row r="6" spans="1:12" x14ac:dyDescent="0.2">
      <c r="A6" s="5" t="s">
        <v>3</v>
      </c>
      <c r="B6" s="19" t="s">
        <v>0</v>
      </c>
      <c r="C6" s="2" t="s">
        <v>0</v>
      </c>
      <c r="D6" s="2" t="s">
        <v>0</v>
      </c>
      <c r="E6" s="6"/>
      <c r="F6" s="6"/>
      <c r="G6" s="43">
        <f>G7+G53+G60+G79+G90+G113+G117+G123+G133+G140</f>
        <v>47879139.499999993</v>
      </c>
      <c r="H6" s="43">
        <f>H7+H53+H60+H79+H90+H113+H117+H123+H133+H140+H144</f>
        <v>25382294</v>
      </c>
      <c r="I6" s="43">
        <f>I7+I53+I60+I79+I90+I113+I117+I123+I133+I140+I144</f>
        <v>25422685</v>
      </c>
      <c r="J6" s="22"/>
      <c r="K6" s="23"/>
      <c r="L6" s="27"/>
    </row>
    <row r="7" spans="1:12" x14ac:dyDescent="0.2">
      <c r="A7" s="7" t="s">
        <v>4</v>
      </c>
      <c r="B7" s="15" t="s">
        <v>117</v>
      </c>
      <c r="C7" s="8" t="s">
        <v>0</v>
      </c>
      <c r="D7" s="8" t="s">
        <v>0</v>
      </c>
      <c r="E7" s="8"/>
      <c r="F7" s="8"/>
      <c r="G7" s="43">
        <f>G8+G14+G36</f>
        <v>27671551.449999999</v>
      </c>
      <c r="H7" s="43">
        <f t="shared" ref="H7:I7" si="0">H8+H14+H36</f>
        <v>10391456.949999999</v>
      </c>
      <c r="I7" s="43">
        <f t="shared" si="0"/>
        <v>11512903.41</v>
      </c>
      <c r="J7" s="22"/>
      <c r="K7" s="27"/>
    </row>
    <row r="8" spans="1:12" x14ac:dyDescent="0.2">
      <c r="A8" s="7" t="s">
        <v>5</v>
      </c>
      <c r="B8" s="15" t="s">
        <v>6</v>
      </c>
      <c r="C8" s="8" t="s">
        <v>0</v>
      </c>
      <c r="D8" s="8" t="s">
        <v>0</v>
      </c>
      <c r="E8" s="8"/>
      <c r="F8" s="8"/>
      <c r="G8" s="43">
        <f t="shared" ref="G8:I10" si="1">G9</f>
        <v>1579102.71</v>
      </c>
      <c r="H8" s="43">
        <f t="shared" si="1"/>
        <v>1579102.71</v>
      </c>
      <c r="I8" s="43">
        <f t="shared" si="1"/>
        <v>1579102.71</v>
      </c>
      <c r="J8" s="22"/>
      <c r="K8" s="27"/>
      <c r="L8" s="27"/>
    </row>
    <row r="9" spans="1:12" ht="25.5" x14ac:dyDescent="0.2">
      <c r="A9" s="7" t="s">
        <v>7</v>
      </c>
      <c r="B9" s="15" t="s">
        <v>6</v>
      </c>
      <c r="C9" s="8" t="s">
        <v>8</v>
      </c>
      <c r="D9" s="8" t="s">
        <v>0</v>
      </c>
      <c r="E9" s="8"/>
      <c r="F9" s="8"/>
      <c r="G9" s="43">
        <f>G10</f>
        <v>1579102.71</v>
      </c>
      <c r="H9" s="43">
        <f t="shared" si="1"/>
        <v>1579102.71</v>
      </c>
      <c r="I9" s="43">
        <f t="shared" si="1"/>
        <v>1579102.71</v>
      </c>
    </row>
    <row r="10" spans="1:12" ht="25.5" x14ac:dyDescent="0.2">
      <c r="A10" s="7" t="s">
        <v>9</v>
      </c>
      <c r="B10" s="15" t="s">
        <v>6</v>
      </c>
      <c r="C10" s="8" t="s">
        <v>10</v>
      </c>
      <c r="D10" s="8" t="s">
        <v>0</v>
      </c>
      <c r="E10" s="8"/>
      <c r="F10" s="8"/>
      <c r="G10" s="43">
        <f t="shared" si="1"/>
        <v>1579102.71</v>
      </c>
      <c r="H10" s="43">
        <f t="shared" si="1"/>
        <v>1579102.71</v>
      </c>
      <c r="I10" s="43">
        <f t="shared" si="1"/>
        <v>1579102.71</v>
      </c>
    </row>
    <row r="11" spans="1:12" ht="27" x14ac:dyDescent="0.2">
      <c r="A11" s="9" t="s">
        <v>11</v>
      </c>
      <c r="B11" s="13" t="s">
        <v>6</v>
      </c>
      <c r="C11" s="10" t="s">
        <v>12</v>
      </c>
      <c r="D11" s="10" t="s">
        <v>0</v>
      </c>
      <c r="E11" s="10"/>
      <c r="F11" s="10"/>
      <c r="G11" s="44">
        <f>G12+G13</f>
        <v>1579102.71</v>
      </c>
      <c r="H11" s="44">
        <f t="shared" ref="H11:I11" si="2">H12+H13</f>
        <v>1579102.71</v>
      </c>
      <c r="I11" s="44">
        <f t="shared" si="2"/>
        <v>1579102.71</v>
      </c>
    </row>
    <row r="12" spans="1:12" x14ac:dyDescent="0.2">
      <c r="A12" s="11" t="s">
        <v>83</v>
      </c>
      <c r="B12" s="14" t="s">
        <v>6</v>
      </c>
      <c r="C12" s="12" t="s">
        <v>12</v>
      </c>
      <c r="D12" s="12">
        <v>121</v>
      </c>
      <c r="E12" s="12">
        <v>211</v>
      </c>
      <c r="F12" s="12"/>
      <c r="G12" s="45">
        <v>1212828.5</v>
      </c>
      <c r="H12" s="45">
        <v>1212828.5</v>
      </c>
      <c r="I12" s="45">
        <v>1212828.5</v>
      </c>
    </row>
    <row r="13" spans="1:12" x14ac:dyDescent="0.2">
      <c r="A13" s="11" t="s">
        <v>84</v>
      </c>
      <c r="B13" s="14" t="s">
        <v>6</v>
      </c>
      <c r="C13" s="12" t="s">
        <v>12</v>
      </c>
      <c r="D13" s="12">
        <v>129</v>
      </c>
      <c r="E13" s="12">
        <v>213</v>
      </c>
      <c r="F13" s="12"/>
      <c r="G13" s="45">
        <v>366274.21</v>
      </c>
      <c r="H13" s="45">
        <v>366274.21</v>
      </c>
      <c r="I13" s="45">
        <v>366274.21</v>
      </c>
    </row>
    <row r="14" spans="1:12" x14ac:dyDescent="0.2">
      <c r="A14" s="7" t="s">
        <v>13</v>
      </c>
      <c r="B14" s="15" t="s">
        <v>14</v>
      </c>
      <c r="C14" s="8" t="s">
        <v>0</v>
      </c>
      <c r="D14" s="8" t="s">
        <v>0</v>
      </c>
      <c r="E14" s="8"/>
      <c r="F14" s="8"/>
      <c r="G14" s="43">
        <f>G15</f>
        <v>8230279.2400000002</v>
      </c>
      <c r="H14" s="43">
        <f>H15</f>
        <v>7410354.2400000002</v>
      </c>
      <c r="I14" s="43">
        <f t="shared" ref="I14" si="3">I15</f>
        <v>8371800.7000000002</v>
      </c>
    </row>
    <row r="15" spans="1:12" ht="25.5" x14ac:dyDescent="0.2">
      <c r="A15" s="7" t="s">
        <v>7</v>
      </c>
      <c r="B15" s="15" t="s">
        <v>14</v>
      </c>
      <c r="C15" s="8" t="s">
        <v>8</v>
      </c>
      <c r="D15" s="8" t="s">
        <v>0</v>
      </c>
      <c r="E15" s="8"/>
      <c r="F15" s="8"/>
      <c r="G15" s="43">
        <f>G16</f>
        <v>8230279.2400000002</v>
      </c>
      <c r="H15" s="43">
        <f t="shared" ref="H15:I16" si="4">H16</f>
        <v>7410354.2400000002</v>
      </c>
      <c r="I15" s="43">
        <f t="shared" si="4"/>
        <v>8371800.7000000002</v>
      </c>
    </row>
    <row r="16" spans="1:12" ht="25.5" x14ac:dyDescent="0.2">
      <c r="A16" s="7" t="s">
        <v>9</v>
      </c>
      <c r="B16" s="15" t="s">
        <v>14</v>
      </c>
      <c r="C16" s="8" t="s">
        <v>10</v>
      </c>
      <c r="D16" s="8" t="s">
        <v>0</v>
      </c>
      <c r="E16" s="8"/>
      <c r="F16" s="8"/>
      <c r="G16" s="43">
        <f>G17</f>
        <v>8230279.2400000002</v>
      </c>
      <c r="H16" s="43">
        <f t="shared" si="4"/>
        <v>7410354.2400000002</v>
      </c>
      <c r="I16" s="43">
        <f t="shared" si="4"/>
        <v>8371800.7000000002</v>
      </c>
    </row>
    <row r="17" spans="1:9" ht="27" x14ac:dyDescent="0.2">
      <c r="A17" s="9" t="s">
        <v>15</v>
      </c>
      <c r="B17" s="13" t="s">
        <v>14</v>
      </c>
      <c r="C17" s="10" t="s">
        <v>16</v>
      </c>
      <c r="D17" s="10" t="s">
        <v>0</v>
      </c>
      <c r="E17" s="10"/>
      <c r="F17" s="10"/>
      <c r="G17" s="44">
        <f>G18+G23+G31</f>
        <v>8230279.2400000002</v>
      </c>
      <c r="H17" s="44">
        <f>H18+H23+H31</f>
        <v>7410354.2400000002</v>
      </c>
      <c r="I17" s="44">
        <f>I18+I23+I31</f>
        <v>8371800.7000000002</v>
      </c>
    </row>
    <row r="18" spans="1:9" ht="27" x14ac:dyDescent="0.2">
      <c r="A18" s="9" t="s">
        <v>85</v>
      </c>
      <c r="B18" s="13" t="s">
        <v>14</v>
      </c>
      <c r="C18" s="10" t="s">
        <v>16</v>
      </c>
      <c r="D18" s="10">
        <v>100</v>
      </c>
      <c r="E18" s="10">
        <v>200</v>
      </c>
      <c r="F18" s="10"/>
      <c r="G18" s="46">
        <f>G19+G20+G21+G22</f>
        <v>5896779.2400000002</v>
      </c>
      <c r="H18" s="46">
        <f t="shared" ref="H18:I18" si="5">H19+H20+H21+H22</f>
        <v>5396779.2400000002</v>
      </c>
      <c r="I18" s="46">
        <f t="shared" si="5"/>
        <v>5896779.2400000002</v>
      </c>
    </row>
    <row r="19" spans="1:9" x14ac:dyDescent="0.2">
      <c r="A19" s="11" t="s">
        <v>83</v>
      </c>
      <c r="B19" s="14" t="s">
        <v>14</v>
      </c>
      <c r="C19" s="12" t="s">
        <v>16</v>
      </c>
      <c r="D19" s="12">
        <v>121</v>
      </c>
      <c r="E19" s="12">
        <v>211</v>
      </c>
      <c r="F19" s="12"/>
      <c r="G19" s="45">
        <f>4056661.8+80649.44</f>
        <v>4137311.2399999998</v>
      </c>
      <c r="H19" s="45">
        <f t="shared" ref="H19:I19" si="6">4056661.8+80649.44</f>
        <v>4137311.2399999998</v>
      </c>
      <c r="I19" s="45">
        <f t="shared" si="6"/>
        <v>4137311.2399999998</v>
      </c>
    </row>
    <row r="20" spans="1:9" ht="25.5" x14ac:dyDescent="0.2">
      <c r="A20" s="11" t="s">
        <v>116</v>
      </c>
      <c r="B20" s="14" t="s">
        <v>14</v>
      </c>
      <c r="C20" s="12" t="s">
        <v>16</v>
      </c>
      <c r="D20" s="12">
        <v>122</v>
      </c>
      <c r="E20" s="12">
        <v>212</v>
      </c>
      <c r="F20" s="12"/>
      <c r="G20" s="45">
        <v>10000</v>
      </c>
      <c r="H20" s="45">
        <v>10000</v>
      </c>
      <c r="I20" s="45">
        <v>10000</v>
      </c>
    </row>
    <row r="21" spans="1:9" x14ac:dyDescent="0.2">
      <c r="A21" s="11" t="s">
        <v>84</v>
      </c>
      <c r="B21" s="14" t="s">
        <v>14</v>
      </c>
      <c r="C21" s="12" t="s">
        <v>16</v>
      </c>
      <c r="D21" s="12">
        <v>129</v>
      </c>
      <c r="E21" s="12">
        <v>213</v>
      </c>
      <c r="F21" s="12"/>
      <c r="G21" s="45">
        <v>1249468</v>
      </c>
      <c r="H21" s="45">
        <v>1249468</v>
      </c>
      <c r="I21" s="45">
        <v>1249468</v>
      </c>
    </row>
    <row r="22" spans="1:9" x14ac:dyDescent="0.2">
      <c r="A22" s="25" t="s">
        <v>139</v>
      </c>
      <c r="B22" s="26" t="s">
        <v>14</v>
      </c>
      <c r="C22" s="17" t="s">
        <v>16</v>
      </c>
      <c r="D22" s="17">
        <v>122</v>
      </c>
      <c r="E22" s="17">
        <v>214</v>
      </c>
      <c r="F22" s="17"/>
      <c r="G22" s="47">
        <v>500000</v>
      </c>
      <c r="H22" s="47">
        <v>0</v>
      </c>
      <c r="I22" s="47">
        <v>500000</v>
      </c>
    </row>
    <row r="23" spans="1:9" ht="27" x14ac:dyDescent="0.2">
      <c r="A23" s="9" t="s">
        <v>17</v>
      </c>
      <c r="B23" s="13" t="s">
        <v>14</v>
      </c>
      <c r="C23" s="10" t="s">
        <v>16</v>
      </c>
      <c r="D23" s="10">
        <v>200</v>
      </c>
      <c r="E23" s="10">
        <v>200</v>
      </c>
      <c r="F23" s="10"/>
      <c r="G23" s="46">
        <f>G24+G25+G26+G27+G28+G29+G30</f>
        <v>2271500</v>
      </c>
      <c r="H23" s="46">
        <f>H24+H25+H26+H27+H28+H29+H30</f>
        <v>1951575</v>
      </c>
      <c r="I23" s="46">
        <f t="shared" ref="I23" si="7">I24+I25+I26+I27+I28+I29+I30</f>
        <v>2413021.46</v>
      </c>
    </row>
    <row r="24" spans="1:9" x14ac:dyDescent="0.2">
      <c r="A24" s="11" t="s">
        <v>86</v>
      </c>
      <c r="B24" s="14" t="s">
        <v>14</v>
      </c>
      <c r="C24" s="12" t="s">
        <v>16</v>
      </c>
      <c r="D24" s="12">
        <v>242</v>
      </c>
      <c r="E24" s="12">
        <v>221</v>
      </c>
      <c r="F24" s="12"/>
      <c r="G24" s="45">
        <v>200000</v>
      </c>
      <c r="H24" s="45">
        <v>180000</v>
      </c>
      <c r="I24" s="45">
        <v>300000</v>
      </c>
    </row>
    <row r="25" spans="1:9" x14ac:dyDescent="0.2">
      <c r="A25" s="11" t="s">
        <v>88</v>
      </c>
      <c r="B25" s="14" t="s">
        <v>14</v>
      </c>
      <c r="C25" s="12" t="s">
        <v>16</v>
      </c>
      <c r="D25" s="12">
        <v>242</v>
      </c>
      <c r="E25" s="12">
        <v>226</v>
      </c>
      <c r="F25" s="12"/>
      <c r="G25" s="45">
        <v>150000</v>
      </c>
      <c r="H25" s="45">
        <v>150000</v>
      </c>
      <c r="I25" s="45">
        <v>200000</v>
      </c>
    </row>
    <row r="26" spans="1:9" x14ac:dyDescent="0.2">
      <c r="A26" s="11" t="s">
        <v>86</v>
      </c>
      <c r="B26" s="14" t="s">
        <v>14</v>
      </c>
      <c r="C26" s="12" t="s">
        <v>16</v>
      </c>
      <c r="D26" s="12">
        <v>244</v>
      </c>
      <c r="E26" s="12">
        <v>221</v>
      </c>
      <c r="F26" s="12"/>
      <c r="G26" s="45">
        <v>10000</v>
      </c>
      <c r="H26" s="45">
        <v>10000</v>
      </c>
      <c r="I26" s="45">
        <v>10000</v>
      </c>
    </row>
    <row r="27" spans="1:9" x14ac:dyDescent="0.2">
      <c r="A27" s="11" t="s">
        <v>97</v>
      </c>
      <c r="B27" s="14" t="s">
        <v>14</v>
      </c>
      <c r="C27" s="12" t="s">
        <v>16</v>
      </c>
      <c r="D27" s="12">
        <v>244</v>
      </c>
      <c r="E27" s="12">
        <v>222</v>
      </c>
      <c r="F27" s="12"/>
      <c r="G27" s="45">
        <v>700000</v>
      </c>
      <c r="H27" s="45">
        <v>450000</v>
      </c>
      <c r="I27" s="45">
        <v>500000</v>
      </c>
    </row>
    <row r="28" spans="1:9" x14ac:dyDescent="0.2">
      <c r="A28" s="11" t="s">
        <v>87</v>
      </c>
      <c r="B28" s="14" t="s">
        <v>14</v>
      </c>
      <c r="C28" s="12" t="s">
        <v>16</v>
      </c>
      <c r="D28" s="12">
        <v>244</v>
      </c>
      <c r="E28" s="12">
        <v>223</v>
      </c>
      <c r="F28" s="12"/>
      <c r="G28" s="45">
        <v>1500</v>
      </c>
      <c r="H28" s="45">
        <v>1575</v>
      </c>
      <c r="I28" s="45">
        <v>3000</v>
      </c>
    </row>
    <row r="29" spans="1:9" x14ac:dyDescent="0.2">
      <c r="A29" s="11" t="s">
        <v>88</v>
      </c>
      <c r="B29" s="14" t="s">
        <v>14</v>
      </c>
      <c r="C29" s="12" t="s">
        <v>16</v>
      </c>
      <c r="D29" s="12">
        <v>244</v>
      </c>
      <c r="E29" s="12">
        <v>226</v>
      </c>
      <c r="F29" s="12"/>
      <c r="G29" s="45">
        <v>200000</v>
      </c>
      <c r="H29" s="45">
        <v>150000</v>
      </c>
      <c r="I29" s="45">
        <v>200000</v>
      </c>
    </row>
    <row r="30" spans="1:9" x14ac:dyDescent="0.2">
      <c r="A30" s="11" t="s">
        <v>87</v>
      </c>
      <c r="B30" s="14" t="s">
        <v>14</v>
      </c>
      <c r="C30" s="12" t="s">
        <v>16</v>
      </c>
      <c r="D30" s="12">
        <v>247</v>
      </c>
      <c r="E30" s="12">
        <v>223</v>
      </c>
      <c r="F30" s="12"/>
      <c r="G30" s="45">
        <v>1010000</v>
      </c>
      <c r="H30" s="45">
        <v>1010000</v>
      </c>
      <c r="I30" s="45">
        <v>1200021.46</v>
      </c>
    </row>
    <row r="31" spans="1:9" ht="27" x14ac:dyDescent="0.2">
      <c r="A31" s="9" t="s">
        <v>19</v>
      </c>
      <c r="B31" s="13" t="s">
        <v>14</v>
      </c>
      <c r="C31" s="10" t="s">
        <v>16</v>
      </c>
      <c r="D31" s="10">
        <v>800</v>
      </c>
      <c r="E31" s="10">
        <v>200</v>
      </c>
      <c r="F31" s="10"/>
      <c r="G31" s="46">
        <f>G32+G33+G34+G35</f>
        <v>62000</v>
      </c>
      <c r="H31" s="46">
        <f t="shared" ref="H31:I31" si="8">H32+H33+H34+H35</f>
        <v>62000</v>
      </c>
      <c r="I31" s="46">
        <f t="shared" si="8"/>
        <v>62000</v>
      </c>
    </row>
    <row r="32" spans="1:9" x14ac:dyDescent="0.2">
      <c r="A32" s="11" t="s">
        <v>89</v>
      </c>
      <c r="B32" s="14" t="s">
        <v>14</v>
      </c>
      <c r="C32" s="12" t="s">
        <v>16</v>
      </c>
      <c r="D32" s="12">
        <v>851</v>
      </c>
      <c r="E32" s="12">
        <v>291</v>
      </c>
      <c r="F32" s="12"/>
      <c r="G32" s="45">
        <v>18000</v>
      </c>
      <c r="H32" s="45">
        <v>18000</v>
      </c>
      <c r="I32" s="45">
        <v>18000</v>
      </c>
    </row>
    <row r="33" spans="1:10" x14ac:dyDescent="0.2">
      <c r="A33" s="11" t="s">
        <v>90</v>
      </c>
      <c r="B33" s="14" t="s">
        <v>14</v>
      </c>
      <c r="C33" s="12" t="s">
        <v>16</v>
      </c>
      <c r="D33" s="12">
        <v>852</v>
      </c>
      <c r="E33" s="12">
        <v>291</v>
      </c>
      <c r="F33" s="12"/>
      <c r="G33" s="45">
        <v>7000</v>
      </c>
      <c r="H33" s="45">
        <v>7000</v>
      </c>
      <c r="I33" s="45">
        <v>7000</v>
      </c>
    </row>
    <row r="34" spans="1:10" x14ac:dyDescent="0.2">
      <c r="A34" s="11" t="s">
        <v>91</v>
      </c>
      <c r="B34" s="14" t="s">
        <v>14</v>
      </c>
      <c r="C34" s="12" t="s">
        <v>16</v>
      </c>
      <c r="D34" s="12">
        <v>853</v>
      </c>
      <c r="E34" s="12">
        <v>292</v>
      </c>
      <c r="F34" s="12"/>
      <c r="G34" s="45">
        <v>30000</v>
      </c>
      <c r="H34" s="45">
        <v>30000</v>
      </c>
      <c r="I34" s="45">
        <v>30000</v>
      </c>
    </row>
    <row r="35" spans="1:10" x14ac:dyDescent="0.2">
      <c r="A35" s="11" t="s">
        <v>91</v>
      </c>
      <c r="B35" s="14" t="s">
        <v>14</v>
      </c>
      <c r="C35" s="12" t="s">
        <v>16</v>
      </c>
      <c r="D35" s="12">
        <v>853</v>
      </c>
      <c r="E35" s="12">
        <v>296</v>
      </c>
      <c r="F35" s="12"/>
      <c r="G35" s="45">
        <v>7000</v>
      </c>
      <c r="H35" s="45">
        <v>7000</v>
      </c>
      <c r="I35" s="45">
        <v>7000</v>
      </c>
    </row>
    <row r="36" spans="1:10" x14ac:dyDescent="0.2">
      <c r="A36" s="7" t="s">
        <v>20</v>
      </c>
      <c r="B36" s="15" t="s">
        <v>21</v>
      </c>
      <c r="C36" s="8" t="s">
        <v>0</v>
      </c>
      <c r="D36" s="8" t="s">
        <v>0</v>
      </c>
      <c r="E36" s="8"/>
      <c r="F36" s="8"/>
      <c r="G36" s="43">
        <f>G37</f>
        <v>17862169.5</v>
      </c>
      <c r="H36" s="43">
        <f t="shared" ref="H36:I36" si="9">H37</f>
        <v>1402000</v>
      </c>
      <c r="I36" s="43">
        <f t="shared" si="9"/>
        <v>1562000</v>
      </c>
      <c r="J36" s="22"/>
    </row>
    <row r="37" spans="1:10" ht="25.5" x14ac:dyDescent="0.2">
      <c r="A37" s="7" t="s">
        <v>7</v>
      </c>
      <c r="B37" s="15" t="s">
        <v>21</v>
      </c>
      <c r="C37" s="8" t="s">
        <v>8</v>
      </c>
      <c r="D37" s="8" t="s">
        <v>0</v>
      </c>
      <c r="E37" s="8"/>
      <c r="F37" s="8"/>
      <c r="G37" s="43">
        <f>G38+G50</f>
        <v>17862169.5</v>
      </c>
      <c r="H37" s="43">
        <f t="shared" ref="H37:I37" si="10">H38+H50</f>
        <v>1402000</v>
      </c>
      <c r="I37" s="43">
        <f t="shared" si="10"/>
        <v>1562000</v>
      </c>
      <c r="J37" s="22"/>
    </row>
    <row r="38" spans="1:10" ht="27" x14ac:dyDescent="0.2">
      <c r="A38" s="9" t="s">
        <v>22</v>
      </c>
      <c r="B38" s="13" t="s">
        <v>21</v>
      </c>
      <c r="C38" s="10" t="s">
        <v>23</v>
      </c>
      <c r="D38" s="10" t="s">
        <v>0</v>
      </c>
      <c r="E38" s="10"/>
      <c r="F38" s="10"/>
      <c r="G38" s="44">
        <f>G39</f>
        <v>17612169.5</v>
      </c>
      <c r="H38" s="44">
        <f t="shared" ref="H38:I38" si="11">H39</f>
        <v>1202000</v>
      </c>
      <c r="I38" s="44">
        <f t="shared" si="11"/>
        <v>1412000</v>
      </c>
    </row>
    <row r="39" spans="1:10" ht="27" x14ac:dyDescent="0.2">
      <c r="A39" s="11" t="s">
        <v>17</v>
      </c>
      <c r="B39" s="13" t="s">
        <v>21</v>
      </c>
      <c r="C39" s="10" t="s">
        <v>23</v>
      </c>
      <c r="D39" s="10" t="s">
        <v>18</v>
      </c>
      <c r="E39" s="10"/>
      <c r="F39" s="10"/>
      <c r="G39" s="46">
        <f>G40+G41+G42+G43+G44+G45+G46+G48+G47+G49</f>
        <v>17612169.5</v>
      </c>
      <c r="H39" s="46">
        <f t="shared" ref="H39:I39" si="12">H40+H41+H42+H43+H44+H45+H46+H48+H47+H49</f>
        <v>1202000</v>
      </c>
      <c r="I39" s="46">
        <f t="shared" si="12"/>
        <v>1412000</v>
      </c>
    </row>
    <row r="40" spans="1:10" x14ac:dyDescent="0.2">
      <c r="A40" s="11" t="s">
        <v>95</v>
      </c>
      <c r="B40" s="14" t="s">
        <v>21</v>
      </c>
      <c r="C40" s="12" t="s">
        <v>23</v>
      </c>
      <c r="D40" s="12">
        <v>242</v>
      </c>
      <c r="E40" s="12">
        <v>225</v>
      </c>
      <c r="F40" s="12"/>
      <c r="G40" s="45">
        <v>200000</v>
      </c>
      <c r="H40" s="45">
        <v>72000</v>
      </c>
      <c r="I40" s="45">
        <v>82000</v>
      </c>
    </row>
    <row r="41" spans="1:10" x14ac:dyDescent="0.2">
      <c r="A41" s="11" t="s">
        <v>96</v>
      </c>
      <c r="B41" s="14" t="s">
        <v>21</v>
      </c>
      <c r="C41" s="12" t="s">
        <v>23</v>
      </c>
      <c r="D41" s="12">
        <v>242</v>
      </c>
      <c r="E41" s="12">
        <v>226</v>
      </c>
      <c r="F41" s="12"/>
      <c r="G41" s="45">
        <v>200000</v>
      </c>
      <c r="H41" s="45">
        <v>180000</v>
      </c>
      <c r="I41" s="45">
        <v>180000</v>
      </c>
    </row>
    <row r="42" spans="1:10" x14ac:dyDescent="0.2">
      <c r="A42" s="11" t="s">
        <v>94</v>
      </c>
      <c r="B42" s="14" t="s">
        <v>21</v>
      </c>
      <c r="C42" s="12" t="s">
        <v>23</v>
      </c>
      <c r="D42" s="12">
        <v>242</v>
      </c>
      <c r="E42" s="12">
        <v>310</v>
      </c>
      <c r="F42" s="12"/>
      <c r="G42" s="45">
        <v>100000</v>
      </c>
      <c r="H42" s="45">
        <v>50000</v>
      </c>
      <c r="I42" s="45">
        <v>50000</v>
      </c>
    </row>
    <row r="43" spans="1:10" x14ac:dyDescent="0.2">
      <c r="A43" s="11" t="s">
        <v>93</v>
      </c>
      <c r="B43" s="14" t="s">
        <v>21</v>
      </c>
      <c r="C43" s="12" t="s">
        <v>23</v>
      </c>
      <c r="D43" s="12">
        <v>242</v>
      </c>
      <c r="E43" s="12">
        <v>346</v>
      </c>
      <c r="F43" s="12"/>
      <c r="G43" s="45">
        <v>100000</v>
      </c>
      <c r="H43" s="45">
        <v>50000</v>
      </c>
      <c r="I43" s="45">
        <v>50000</v>
      </c>
    </row>
    <row r="44" spans="1:10" x14ac:dyDescent="0.2">
      <c r="A44" s="11" t="s">
        <v>95</v>
      </c>
      <c r="B44" s="14" t="s">
        <v>21</v>
      </c>
      <c r="C44" s="12" t="s">
        <v>23</v>
      </c>
      <c r="D44" s="12">
        <v>244</v>
      </c>
      <c r="E44" s="12">
        <v>225</v>
      </c>
      <c r="F44" s="12"/>
      <c r="G44" s="45">
        <v>500000</v>
      </c>
      <c r="H44" s="45">
        <v>250000</v>
      </c>
      <c r="I44" s="45">
        <v>300000</v>
      </c>
    </row>
    <row r="45" spans="1:10" x14ac:dyDescent="0.2">
      <c r="A45" s="11" t="s">
        <v>88</v>
      </c>
      <c r="B45" s="14" t="s">
        <v>21</v>
      </c>
      <c r="C45" s="12" t="s">
        <v>23</v>
      </c>
      <c r="D45" s="12">
        <v>244</v>
      </c>
      <c r="E45" s="12">
        <v>226</v>
      </c>
      <c r="F45" s="12"/>
      <c r="G45" s="45">
        <f>450000</f>
        <v>450000</v>
      </c>
      <c r="H45" s="45">
        <v>100000</v>
      </c>
      <c r="I45" s="45">
        <v>200000</v>
      </c>
    </row>
    <row r="46" spans="1:10" x14ac:dyDescent="0.2">
      <c r="A46" s="11" t="s">
        <v>88</v>
      </c>
      <c r="B46" s="14" t="s">
        <v>21</v>
      </c>
      <c r="C46" s="12" t="s">
        <v>23</v>
      </c>
      <c r="D46" s="12">
        <v>244</v>
      </c>
      <c r="E46" s="12">
        <v>226</v>
      </c>
      <c r="F46" s="12">
        <v>9000</v>
      </c>
      <c r="G46" s="45">
        <v>15262169.5</v>
      </c>
      <c r="H46" s="45">
        <v>0</v>
      </c>
      <c r="I46" s="45">
        <v>0</v>
      </c>
    </row>
    <row r="47" spans="1:10" x14ac:dyDescent="0.2">
      <c r="A47" s="11" t="s">
        <v>94</v>
      </c>
      <c r="B47" s="14" t="s">
        <v>21</v>
      </c>
      <c r="C47" s="12" t="s">
        <v>23</v>
      </c>
      <c r="D47" s="12">
        <v>244</v>
      </c>
      <c r="E47" s="12">
        <v>310</v>
      </c>
      <c r="F47" s="12"/>
      <c r="G47" s="45">
        <v>100000</v>
      </c>
      <c r="H47" s="45">
        <v>50000</v>
      </c>
      <c r="I47" s="45">
        <v>50000</v>
      </c>
    </row>
    <row r="48" spans="1:10" x14ac:dyDescent="0.2">
      <c r="A48" s="11" t="s">
        <v>98</v>
      </c>
      <c r="B48" s="14" t="s">
        <v>21</v>
      </c>
      <c r="C48" s="12" t="s">
        <v>23</v>
      </c>
      <c r="D48" s="12">
        <v>244</v>
      </c>
      <c r="E48" s="12">
        <v>343</v>
      </c>
      <c r="F48" s="12"/>
      <c r="G48" s="45">
        <v>600000</v>
      </c>
      <c r="H48" s="45">
        <v>400000</v>
      </c>
      <c r="I48" s="45">
        <v>400000</v>
      </c>
    </row>
    <row r="49" spans="1:9" x14ac:dyDescent="0.2">
      <c r="A49" s="11" t="s">
        <v>93</v>
      </c>
      <c r="B49" s="14" t="s">
        <v>21</v>
      </c>
      <c r="C49" s="12" t="s">
        <v>23</v>
      </c>
      <c r="D49" s="12">
        <v>244</v>
      </c>
      <c r="E49" s="12">
        <v>346</v>
      </c>
      <c r="F49" s="12"/>
      <c r="G49" s="45">
        <v>100000</v>
      </c>
      <c r="H49" s="45">
        <v>50000</v>
      </c>
      <c r="I49" s="45">
        <v>100000</v>
      </c>
    </row>
    <row r="50" spans="1:9" ht="27" x14ac:dyDescent="0.2">
      <c r="A50" s="37" t="s">
        <v>78</v>
      </c>
      <c r="B50" s="13" t="s">
        <v>21</v>
      </c>
      <c r="C50" s="10" t="s">
        <v>57</v>
      </c>
      <c r="D50" s="12">
        <v>200</v>
      </c>
      <c r="E50" s="12"/>
      <c r="F50" s="12"/>
      <c r="G50" s="46">
        <f>G52+G51</f>
        <v>250000</v>
      </c>
      <c r="H50" s="46">
        <f t="shared" ref="H50:I50" si="13">H52+H51</f>
        <v>200000</v>
      </c>
      <c r="I50" s="46">
        <f t="shared" si="13"/>
        <v>150000</v>
      </c>
    </row>
    <row r="51" spans="1:9" x14ac:dyDescent="0.2">
      <c r="A51" s="38" t="s">
        <v>96</v>
      </c>
      <c r="B51" s="26" t="s">
        <v>21</v>
      </c>
      <c r="C51" s="17" t="s">
        <v>57</v>
      </c>
      <c r="D51" s="12">
        <v>242</v>
      </c>
      <c r="E51" s="12">
        <v>226</v>
      </c>
      <c r="F51" s="12"/>
      <c r="G51" s="47">
        <v>100000</v>
      </c>
      <c r="H51" s="47">
        <v>100000</v>
      </c>
      <c r="I51" s="47">
        <v>50000</v>
      </c>
    </row>
    <row r="52" spans="1:9" x14ac:dyDescent="0.2">
      <c r="A52" s="39" t="s">
        <v>88</v>
      </c>
      <c r="B52" s="14" t="s">
        <v>21</v>
      </c>
      <c r="C52" s="12" t="s">
        <v>57</v>
      </c>
      <c r="D52" s="12">
        <v>244</v>
      </c>
      <c r="E52" s="12">
        <v>226</v>
      </c>
      <c r="F52" s="12"/>
      <c r="G52" s="45">
        <v>150000</v>
      </c>
      <c r="H52" s="45">
        <v>100000</v>
      </c>
      <c r="I52" s="45">
        <v>100000</v>
      </c>
    </row>
    <row r="53" spans="1:9" ht="40.5" x14ac:dyDescent="0.2">
      <c r="A53" s="9" t="s">
        <v>71</v>
      </c>
      <c r="B53" s="13" t="s">
        <v>118</v>
      </c>
      <c r="C53" s="36" t="str">
        <f t="shared" ref="C53:E53" si="14">C54</f>
        <v>99 5 00 51180</v>
      </c>
      <c r="D53" s="36">
        <f t="shared" si="14"/>
        <v>0</v>
      </c>
      <c r="E53" s="36">
        <f t="shared" si="14"/>
        <v>0</v>
      </c>
      <c r="F53" s="36"/>
      <c r="G53" s="44">
        <f>G54</f>
        <v>739300</v>
      </c>
      <c r="H53" s="44">
        <f t="shared" ref="H53:I53" si="15">H54</f>
        <v>779500</v>
      </c>
      <c r="I53" s="44">
        <f t="shared" si="15"/>
        <v>801900</v>
      </c>
    </row>
    <row r="54" spans="1:9" ht="40.5" x14ac:dyDescent="0.2">
      <c r="A54" s="9" t="s">
        <v>71</v>
      </c>
      <c r="B54" s="13" t="s">
        <v>92</v>
      </c>
      <c r="C54" s="10" t="s">
        <v>72</v>
      </c>
      <c r="D54" s="10"/>
      <c r="E54" s="10"/>
      <c r="F54" s="10"/>
      <c r="G54" s="44">
        <f>G55+G56+G57+G58+G59</f>
        <v>739300</v>
      </c>
      <c r="H54" s="44">
        <f t="shared" ref="H54:I54" si="16">H55+H56+H57+H58+H59</f>
        <v>779500</v>
      </c>
      <c r="I54" s="44">
        <f t="shared" si="16"/>
        <v>801900</v>
      </c>
    </row>
    <row r="55" spans="1:9" x14ac:dyDescent="0.2">
      <c r="A55" s="11" t="s">
        <v>83</v>
      </c>
      <c r="B55" s="14" t="s">
        <v>92</v>
      </c>
      <c r="C55" s="12" t="s">
        <v>72</v>
      </c>
      <c r="D55" s="12">
        <v>121</v>
      </c>
      <c r="E55" s="12">
        <v>211</v>
      </c>
      <c r="F55" s="12"/>
      <c r="G55" s="45">
        <v>391774.5</v>
      </c>
      <c r="H55" s="45">
        <v>391774.5</v>
      </c>
      <c r="I55" s="45">
        <v>391774.5</v>
      </c>
    </row>
    <row r="56" spans="1:9" x14ac:dyDescent="0.2">
      <c r="A56" s="11" t="s">
        <v>84</v>
      </c>
      <c r="B56" s="14" t="s">
        <v>92</v>
      </c>
      <c r="C56" s="12" t="s">
        <v>72</v>
      </c>
      <c r="D56" s="12">
        <v>129</v>
      </c>
      <c r="E56" s="12">
        <v>213</v>
      </c>
      <c r="F56" s="12"/>
      <c r="G56" s="45">
        <v>118315.89</v>
      </c>
      <c r="H56" s="45">
        <v>118315.89</v>
      </c>
      <c r="I56" s="45">
        <v>118315.89</v>
      </c>
    </row>
    <row r="57" spans="1:9" x14ac:dyDescent="0.2">
      <c r="A57" s="11" t="s">
        <v>140</v>
      </c>
      <c r="B57" s="14" t="s">
        <v>92</v>
      </c>
      <c r="C57" s="12" t="s">
        <v>72</v>
      </c>
      <c r="D57" s="12">
        <v>122</v>
      </c>
      <c r="E57" s="12">
        <v>214</v>
      </c>
      <c r="F57" s="12"/>
      <c r="G57" s="45">
        <v>80000</v>
      </c>
      <c r="H57" s="45">
        <v>0</v>
      </c>
      <c r="I57" s="45">
        <v>80000</v>
      </c>
    </row>
    <row r="58" spans="1:9" x14ac:dyDescent="0.2">
      <c r="A58" s="11" t="s">
        <v>87</v>
      </c>
      <c r="B58" s="14" t="s">
        <v>92</v>
      </c>
      <c r="C58" s="12" t="s">
        <v>72</v>
      </c>
      <c r="D58" s="12">
        <v>247</v>
      </c>
      <c r="E58" s="12">
        <v>223</v>
      </c>
      <c r="F58" s="12"/>
      <c r="G58" s="45">
        <v>129209.61</v>
      </c>
      <c r="H58" s="45">
        <v>249409.61</v>
      </c>
      <c r="I58" s="45">
        <v>191809.61</v>
      </c>
    </row>
    <row r="59" spans="1:9" x14ac:dyDescent="0.2">
      <c r="A59" s="11" t="s">
        <v>93</v>
      </c>
      <c r="B59" s="14" t="s">
        <v>92</v>
      </c>
      <c r="C59" s="12" t="s">
        <v>72</v>
      </c>
      <c r="D59" s="12">
        <v>244</v>
      </c>
      <c r="E59" s="12">
        <v>346</v>
      </c>
      <c r="F59" s="12"/>
      <c r="G59" s="45">
        <v>20000</v>
      </c>
      <c r="H59" s="45">
        <v>20000</v>
      </c>
      <c r="I59" s="45">
        <v>20000</v>
      </c>
    </row>
    <row r="60" spans="1:9" ht="25.5" x14ac:dyDescent="0.2">
      <c r="A60" s="7" t="s">
        <v>24</v>
      </c>
      <c r="B60" s="15" t="s">
        <v>119</v>
      </c>
      <c r="C60" s="8" t="s">
        <v>0</v>
      </c>
      <c r="D60" s="8" t="s">
        <v>0</v>
      </c>
      <c r="E60" s="8"/>
      <c r="F60" s="8"/>
      <c r="G60" s="43">
        <f>G61+G66+G68</f>
        <v>3159800</v>
      </c>
      <c r="H60" s="43">
        <f t="shared" ref="H60:I60" si="17">H61+H68</f>
        <v>1558500</v>
      </c>
      <c r="I60" s="43">
        <f t="shared" si="17"/>
        <v>561200</v>
      </c>
    </row>
    <row r="61" spans="1:9" x14ac:dyDescent="0.2">
      <c r="A61" s="7" t="s">
        <v>73</v>
      </c>
      <c r="B61" s="15" t="s">
        <v>99</v>
      </c>
      <c r="C61" s="8" t="s">
        <v>0</v>
      </c>
      <c r="D61" s="8" t="s">
        <v>0</v>
      </c>
      <c r="E61" s="8"/>
      <c r="F61" s="8"/>
      <c r="G61" s="43">
        <f>G62</f>
        <v>9800</v>
      </c>
      <c r="H61" s="43">
        <f t="shared" ref="H61:I64" si="18">H62</f>
        <v>10500</v>
      </c>
      <c r="I61" s="43">
        <f t="shared" si="18"/>
        <v>11200</v>
      </c>
    </row>
    <row r="62" spans="1:9" ht="25.5" x14ac:dyDescent="0.2">
      <c r="A62" s="7" t="s">
        <v>7</v>
      </c>
      <c r="B62" s="15" t="s">
        <v>99</v>
      </c>
      <c r="C62" s="8" t="s">
        <v>8</v>
      </c>
      <c r="D62" s="8" t="s">
        <v>0</v>
      </c>
      <c r="E62" s="8"/>
      <c r="F62" s="8"/>
      <c r="G62" s="43">
        <f>G63</f>
        <v>9800</v>
      </c>
      <c r="H62" s="43">
        <f t="shared" si="18"/>
        <v>10500</v>
      </c>
      <c r="I62" s="43">
        <f t="shared" si="18"/>
        <v>11200</v>
      </c>
    </row>
    <row r="63" spans="1:9" ht="25.5" x14ac:dyDescent="0.2">
      <c r="A63" s="7" t="s">
        <v>74</v>
      </c>
      <c r="B63" s="15" t="s">
        <v>99</v>
      </c>
      <c r="C63" s="8" t="s">
        <v>75</v>
      </c>
      <c r="D63" s="8" t="s">
        <v>0</v>
      </c>
      <c r="E63" s="8"/>
      <c r="F63" s="8"/>
      <c r="G63" s="43">
        <f>G64</f>
        <v>9800</v>
      </c>
      <c r="H63" s="43">
        <f t="shared" si="18"/>
        <v>10500</v>
      </c>
      <c r="I63" s="43">
        <f t="shared" si="18"/>
        <v>11200</v>
      </c>
    </row>
    <row r="64" spans="1:9" ht="40.5" x14ac:dyDescent="0.2">
      <c r="A64" s="9" t="s">
        <v>76</v>
      </c>
      <c r="B64" s="13" t="s">
        <v>99</v>
      </c>
      <c r="C64" s="10" t="s">
        <v>77</v>
      </c>
      <c r="D64" s="10">
        <v>244</v>
      </c>
      <c r="E64" s="10">
        <v>226</v>
      </c>
      <c r="F64" s="10"/>
      <c r="G64" s="44">
        <f>G65</f>
        <v>9800</v>
      </c>
      <c r="H64" s="44">
        <f t="shared" si="18"/>
        <v>10500</v>
      </c>
      <c r="I64" s="44">
        <f t="shared" si="18"/>
        <v>11200</v>
      </c>
    </row>
    <row r="65" spans="1:9" x14ac:dyDescent="0.2">
      <c r="A65" s="11" t="s">
        <v>93</v>
      </c>
      <c r="B65" s="14" t="s">
        <v>99</v>
      </c>
      <c r="C65" s="12" t="s">
        <v>77</v>
      </c>
      <c r="D65" s="12">
        <v>244</v>
      </c>
      <c r="E65" s="12">
        <v>346</v>
      </c>
      <c r="F65" s="12"/>
      <c r="G65" s="45">
        <v>9800</v>
      </c>
      <c r="H65" s="45">
        <v>10500</v>
      </c>
      <c r="I65" s="45">
        <v>11200</v>
      </c>
    </row>
    <row r="66" spans="1:9" s="20" customFormat="1" ht="38.25" x14ac:dyDescent="0.2">
      <c r="A66" s="7" t="s">
        <v>141</v>
      </c>
      <c r="B66" s="15" t="s">
        <v>25</v>
      </c>
      <c r="C66" s="8" t="s">
        <v>102</v>
      </c>
      <c r="D66" s="8"/>
      <c r="E66" s="8"/>
      <c r="F66" s="8"/>
      <c r="G66" s="48">
        <f>G67</f>
        <v>350000</v>
      </c>
      <c r="H66" s="48">
        <f t="shared" ref="H66:I66" si="19">H67</f>
        <v>100000</v>
      </c>
      <c r="I66" s="48">
        <f t="shared" si="19"/>
        <v>0</v>
      </c>
    </row>
    <row r="67" spans="1:9" x14ac:dyDescent="0.2">
      <c r="A67" s="11" t="s">
        <v>115</v>
      </c>
      <c r="B67" s="14" t="s">
        <v>25</v>
      </c>
      <c r="C67" s="12" t="s">
        <v>102</v>
      </c>
      <c r="D67" s="12">
        <v>244</v>
      </c>
      <c r="E67" s="12">
        <v>226</v>
      </c>
      <c r="F67" s="12"/>
      <c r="G67" s="45">
        <v>350000</v>
      </c>
      <c r="H67" s="45">
        <v>100000</v>
      </c>
      <c r="I67" s="45">
        <v>0</v>
      </c>
    </row>
    <row r="68" spans="1:9" ht="25.5" x14ac:dyDescent="0.2">
      <c r="A68" s="7" t="s">
        <v>142</v>
      </c>
      <c r="B68" s="15" t="s">
        <v>143</v>
      </c>
      <c r="C68" s="8" t="s">
        <v>0</v>
      </c>
      <c r="D68" s="8" t="s">
        <v>0</v>
      </c>
      <c r="E68" s="8"/>
      <c r="F68" s="8"/>
      <c r="G68" s="43">
        <f>G69+G76</f>
        <v>2800000</v>
      </c>
      <c r="H68" s="43">
        <f>H69+H66+H76</f>
        <v>1548000</v>
      </c>
      <c r="I68" s="43">
        <f>I69+I66+I76</f>
        <v>550000</v>
      </c>
    </row>
    <row r="69" spans="1:9" ht="25.5" x14ac:dyDescent="0.2">
      <c r="A69" s="7" t="s">
        <v>142</v>
      </c>
      <c r="B69" s="15" t="s">
        <v>143</v>
      </c>
      <c r="C69" s="8" t="s">
        <v>133</v>
      </c>
      <c r="D69" s="8"/>
      <c r="E69" s="8"/>
      <c r="F69" s="8"/>
      <c r="G69" s="43">
        <f>G70</f>
        <v>2250000</v>
      </c>
      <c r="H69" s="43">
        <f t="shared" ref="H69:I69" si="20">H70</f>
        <v>898000</v>
      </c>
      <c r="I69" s="43">
        <f t="shared" si="20"/>
        <v>0</v>
      </c>
    </row>
    <row r="70" spans="1:9" ht="27" x14ac:dyDescent="0.2">
      <c r="A70" s="7" t="s">
        <v>144</v>
      </c>
      <c r="B70" s="13" t="s">
        <v>143</v>
      </c>
      <c r="C70" s="10" t="s">
        <v>145</v>
      </c>
      <c r="D70" s="10" t="s">
        <v>0</v>
      </c>
      <c r="E70" s="10"/>
      <c r="F70" s="10"/>
      <c r="G70" s="44">
        <f>G71+G72+G73+G74+G75</f>
        <v>2250000</v>
      </c>
      <c r="H70" s="44">
        <f t="shared" ref="H70:I70" si="21">H71+H72+H73+H74+H75</f>
        <v>898000</v>
      </c>
      <c r="I70" s="44">
        <f t="shared" si="21"/>
        <v>0</v>
      </c>
    </row>
    <row r="71" spans="1:9" x14ac:dyDescent="0.2">
      <c r="A71" s="11" t="s">
        <v>95</v>
      </c>
      <c r="B71" s="14" t="s">
        <v>143</v>
      </c>
      <c r="C71" s="12" t="s">
        <v>145</v>
      </c>
      <c r="D71" s="12">
        <v>244</v>
      </c>
      <c r="E71" s="12">
        <v>225</v>
      </c>
      <c r="F71" s="12"/>
      <c r="G71" s="45">
        <v>500000</v>
      </c>
      <c r="H71" s="45">
        <v>400000</v>
      </c>
      <c r="I71" s="45">
        <v>0</v>
      </c>
    </row>
    <row r="72" spans="1:9" x14ac:dyDescent="0.2">
      <c r="A72" s="11" t="s">
        <v>115</v>
      </c>
      <c r="B72" s="14" t="s">
        <v>143</v>
      </c>
      <c r="C72" s="12" t="s">
        <v>145</v>
      </c>
      <c r="D72" s="12">
        <v>244</v>
      </c>
      <c r="E72" s="12">
        <v>226</v>
      </c>
      <c r="F72" s="12"/>
      <c r="G72" s="45">
        <v>1000000</v>
      </c>
      <c r="H72" s="49">
        <v>198000</v>
      </c>
      <c r="I72" s="45">
        <v>0</v>
      </c>
    </row>
    <row r="73" spans="1:9" x14ac:dyDescent="0.2">
      <c r="A73" s="11" t="s">
        <v>107</v>
      </c>
      <c r="B73" s="14" t="s">
        <v>143</v>
      </c>
      <c r="C73" s="12" t="s">
        <v>145</v>
      </c>
      <c r="D73" s="12">
        <v>244</v>
      </c>
      <c r="E73" s="12">
        <v>342</v>
      </c>
      <c r="F73" s="12"/>
      <c r="G73" s="45">
        <v>250000</v>
      </c>
      <c r="H73" s="45">
        <v>100000</v>
      </c>
      <c r="I73" s="45">
        <v>0</v>
      </c>
    </row>
    <row r="74" spans="1:9" x14ac:dyDescent="0.2">
      <c r="A74" s="11" t="s">
        <v>113</v>
      </c>
      <c r="B74" s="14" t="s">
        <v>143</v>
      </c>
      <c r="C74" s="12" t="s">
        <v>145</v>
      </c>
      <c r="D74" s="12">
        <v>244</v>
      </c>
      <c r="E74" s="12">
        <v>343</v>
      </c>
      <c r="F74" s="12"/>
      <c r="G74" s="45">
        <v>300000</v>
      </c>
      <c r="H74" s="45">
        <v>100000</v>
      </c>
      <c r="I74" s="45">
        <v>0</v>
      </c>
    </row>
    <row r="75" spans="1:9" x14ac:dyDescent="0.2">
      <c r="A75" s="11" t="s">
        <v>114</v>
      </c>
      <c r="B75" s="14" t="s">
        <v>143</v>
      </c>
      <c r="C75" s="12" t="s">
        <v>145</v>
      </c>
      <c r="D75" s="12">
        <v>244</v>
      </c>
      <c r="E75" s="12">
        <v>346</v>
      </c>
      <c r="F75" s="12"/>
      <c r="G75" s="45">
        <v>200000</v>
      </c>
      <c r="H75" s="45">
        <v>100000</v>
      </c>
      <c r="I75" s="45">
        <v>0</v>
      </c>
    </row>
    <row r="76" spans="1:9" s="24" customFormat="1" ht="27" x14ac:dyDescent="0.2">
      <c r="A76" s="9" t="s">
        <v>146</v>
      </c>
      <c r="B76" s="13" t="s">
        <v>143</v>
      </c>
      <c r="C76" s="10" t="s">
        <v>75</v>
      </c>
      <c r="D76" s="10"/>
      <c r="E76" s="10"/>
      <c r="F76" s="10"/>
      <c r="G76" s="46">
        <f>G77+G78</f>
        <v>550000</v>
      </c>
      <c r="H76" s="46">
        <f t="shared" ref="H76:I76" si="22">H77+H78</f>
        <v>550000</v>
      </c>
      <c r="I76" s="46">
        <f t="shared" si="22"/>
        <v>550000</v>
      </c>
    </row>
    <row r="77" spans="1:9" x14ac:dyDescent="0.2">
      <c r="A77" s="11" t="s">
        <v>87</v>
      </c>
      <c r="B77" s="14" t="s">
        <v>143</v>
      </c>
      <c r="C77" s="12" t="s">
        <v>147</v>
      </c>
      <c r="D77" s="12">
        <v>244</v>
      </c>
      <c r="E77" s="12">
        <v>223</v>
      </c>
      <c r="F77" s="12"/>
      <c r="G77" s="45">
        <v>50000</v>
      </c>
      <c r="H77" s="45">
        <v>50000</v>
      </c>
      <c r="I77" s="45">
        <v>50000</v>
      </c>
    </row>
    <row r="78" spans="1:9" x14ac:dyDescent="0.2">
      <c r="A78" s="11" t="s">
        <v>87</v>
      </c>
      <c r="B78" s="14" t="s">
        <v>143</v>
      </c>
      <c r="C78" s="12" t="s">
        <v>147</v>
      </c>
      <c r="D78" s="12">
        <v>247</v>
      </c>
      <c r="E78" s="12">
        <v>223</v>
      </c>
      <c r="F78" s="12"/>
      <c r="G78" s="45">
        <v>500000</v>
      </c>
      <c r="H78" s="45">
        <v>500000</v>
      </c>
      <c r="I78" s="45">
        <v>500000</v>
      </c>
    </row>
    <row r="79" spans="1:9" x14ac:dyDescent="0.2">
      <c r="A79" s="7" t="s">
        <v>104</v>
      </c>
      <c r="B79" s="15" t="s">
        <v>120</v>
      </c>
      <c r="C79" s="12"/>
      <c r="D79" s="12"/>
      <c r="E79" s="12"/>
      <c r="F79" s="12"/>
      <c r="G79" s="48">
        <f>G80+G85</f>
        <v>1900000</v>
      </c>
      <c r="H79" s="48">
        <f t="shared" ref="H79:I79" si="23">H80+H85</f>
        <v>715048.11</v>
      </c>
      <c r="I79" s="48">
        <f t="shared" si="23"/>
        <v>100000</v>
      </c>
    </row>
    <row r="80" spans="1:9" s="20" customFormat="1" x14ac:dyDescent="0.2">
      <c r="A80" s="7" t="s">
        <v>110</v>
      </c>
      <c r="B80" s="15" t="s">
        <v>121</v>
      </c>
      <c r="C80" s="8"/>
      <c r="D80" s="8"/>
      <c r="E80" s="8"/>
      <c r="F80" s="8"/>
      <c r="G80" s="48">
        <f>G81+G83</f>
        <v>200000</v>
      </c>
      <c r="H80" s="48">
        <f t="shared" ref="H80:I80" si="24">H81+H83</f>
        <v>200000</v>
      </c>
      <c r="I80" s="48">
        <f t="shared" si="24"/>
        <v>100000</v>
      </c>
    </row>
    <row r="81" spans="1:9" s="20" customFormat="1" ht="25.5" x14ac:dyDescent="0.2">
      <c r="A81" s="11" t="s">
        <v>88</v>
      </c>
      <c r="B81" s="15" t="s">
        <v>121</v>
      </c>
      <c r="C81" s="8" t="s">
        <v>134</v>
      </c>
      <c r="D81" s="8"/>
      <c r="E81" s="8"/>
      <c r="F81" s="8"/>
      <c r="G81" s="48">
        <f>G82</f>
        <v>100000</v>
      </c>
      <c r="H81" s="48">
        <f t="shared" ref="H81:I81" si="25">H82</f>
        <v>100000</v>
      </c>
      <c r="I81" s="48">
        <f t="shared" si="25"/>
        <v>0</v>
      </c>
    </row>
    <row r="82" spans="1:9" x14ac:dyDescent="0.2">
      <c r="A82" s="11" t="s">
        <v>88</v>
      </c>
      <c r="B82" s="14" t="s">
        <v>121</v>
      </c>
      <c r="C82" s="12" t="s">
        <v>105</v>
      </c>
      <c r="D82" s="12">
        <v>244</v>
      </c>
      <c r="E82" s="12">
        <v>226</v>
      </c>
      <c r="F82" s="12"/>
      <c r="G82" s="45">
        <v>100000</v>
      </c>
      <c r="H82" s="45">
        <v>100000</v>
      </c>
      <c r="I82" s="45">
        <v>0</v>
      </c>
    </row>
    <row r="83" spans="1:9" ht="25.5" x14ac:dyDescent="0.2">
      <c r="A83" s="11" t="s">
        <v>88</v>
      </c>
      <c r="B83" s="15" t="s">
        <v>121</v>
      </c>
      <c r="C83" s="8" t="s">
        <v>8</v>
      </c>
      <c r="D83" s="8"/>
      <c r="E83" s="8"/>
      <c r="F83" s="8"/>
      <c r="G83" s="48">
        <f>G84</f>
        <v>100000</v>
      </c>
      <c r="H83" s="48">
        <f t="shared" ref="H83:I83" si="26">H84</f>
        <v>100000</v>
      </c>
      <c r="I83" s="48">
        <f t="shared" si="26"/>
        <v>100000</v>
      </c>
    </row>
    <row r="84" spans="1:9" s="21" customFormat="1" x14ac:dyDescent="0.2">
      <c r="A84" s="25" t="s">
        <v>88</v>
      </c>
      <c r="B84" s="26" t="s">
        <v>121</v>
      </c>
      <c r="C84" s="17" t="s">
        <v>109</v>
      </c>
      <c r="D84" s="17">
        <v>244</v>
      </c>
      <c r="E84" s="17">
        <v>226</v>
      </c>
      <c r="F84" s="17"/>
      <c r="G84" s="47">
        <v>100000</v>
      </c>
      <c r="H84" s="47">
        <v>100000</v>
      </c>
      <c r="I84" s="47">
        <v>100000</v>
      </c>
    </row>
    <row r="85" spans="1:9" s="20" customFormat="1" x14ac:dyDescent="0.2">
      <c r="A85" s="7" t="s">
        <v>111</v>
      </c>
      <c r="B85" s="15" t="s">
        <v>122</v>
      </c>
      <c r="C85" s="8"/>
      <c r="D85" s="8"/>
      <c r="E85" s="8"/>
      <c r="F85" s="8"/>
      <c r="G85" s="48">
        <f>G86</f>
        <v>1700000</v>
      </c>
      <c r="H85" s="48">
        <f t="shared" ref="H85:I85" si="27">H86</f>
        <v>515048.11</v>
      </c>
      <c r="I85" s="48">
        <f t="shared" si="27"/>
        <v>0</v>
      </c>
    </row>
    <row r="86" spans="1:9" x14ac:dyDescent="0.2">
      <c r="A86" s="7" t="s">
        <v>111</v>
      </c>
      <c r="B86" s="15" t="s">
        <v>122</v>
      </c>
      <c r="C86" s="12" t="s">
        <v>112</v>
      </c>
      <c r="D86" s="12"/>
      <c r="E86" s="12"/>
      <c r="F86" s="12"/>
      <c r="G86" s="48">
        <f>G87+G88+G89</f>
        <v>1700000</v>
      </c>
      <c r="H86" s="48">
        <f t="shared" ref="H86:I86" si="28">H87+H88+H89</f>
        <v>515048.11</v>
      </c>
      <c r="I86" s="48">
        <f t="shared" si="28"/>
        <v>0</v>
      </c>
    </row>
    <row r="87" spans="1:9" x14ac:dyDescent="0.2">
      <c r="A87" s="11" t="s">
        <v>95</v>
      </c>
      <c r="B87" s="14" t="s">
        <v>122</v>
      </c>
      <c r="C87" s="12" t="s">
        <v>112</v>
      </c>
      <c r="D87" s="12">
        <v>244</v>
      </c>
      <c r="E87" s="12">
        <v>225</v>
      </c>
      <c r="F87" s="12"/>
      <c r="G87" s="45">
        <v>1500000</v>
      </c>
      <c r="H87" s="45">
        <v>455048.11</v>
      </c>
      <c r="I87" s="45">
        <v>0</v>
      </c>
    </row>
    <row r="88" spans="1:9" x14ac:dyDescent="0.2">
      <c r="A88" s="11" t="s">
        <v>115</v>
      </c>
      <c r="B88" s="14" t="s">
        <v>122</v>
      </c>
      <c r="C88" s="12" t="s">
        <v>112</v>
      </c>
      <c r="D88" s="12">
        <v>244</v>
      </c>
      <c r="E88" s="12">
        <v>226</v>
      </c>
      <c r="F88" s="12"/>
      <c r="G88" s="45">
        <v>150000</v>
      </c>
      <c r="H88" s="45">
        <v>50000</v>
      </c>
      <c r="I88" s="45">
        <v>0</v>
      </c>
    </row>
    <row r="89" spans="1:9" x14ac:dyDescent="0.2">
      <c r="A89" s="28" t="s">
        <v>126</v>
      </c>
      <c r="B89" s="14" t="s">
        <v>122</v>
      </c>
      <c r="C89" s="12" t="s">
        <v>112</v>
      </c>
      <c r="D89" s="12">
        <v>244</v>
      </c>
      <c r="E89" s="12">
        <v>344</v>
      </c>
      <c r="F89" s="12"/>
      <c r="G89" s="45">
        <v>50000</v>
      </c>
      <c r="H89" s="45">
        <v>10000</v>
      </c>
      <c r="I89" s="45">
        <v>0</v>
      </c>
    </row>
    <row r="90" spans="1:9" x14ac:dyDescent="0.2">
      <c r="A90" s="7" t="s">
        <v>26</v>
      </c>
      <c r="B90" s="15" t="s">
        <v>123</v>
      </c>
      <c r="C90" s="8" t="s">
        <v>0</v>
      </c>
      <c r="D90" s="8" t="s">
        <v>0</v>
      </c>
      <c r="E90" s="8"/>
      <c r="F90" s="8"/>
      <c r="G90" s="43">
        <f>G91+G103</f>
        <v>3659199.39</v>
      </c>
      <c r="H90" s="43">
        <f t="shared" ref="H90:I90" si="29">H91+H103</f>
        <v>1536300</v>
      </c>
      <c r="I90" s="43">
        <f t="shared" si="29"/>
        <v>1829520.75</v>
      </c>
    </row>
    <row r="91" spans="1:9" x14ac:dyDescent="0.2">
      <c r="A91" s="7" t="s">
        <v>27</v>
      </c>
      <c r="B91" s="15" t="s">
        <v>28</v>
      </c>
      <c r="C91" s="8" t="s">
        <v>0</v>
      </c>
      <c r="D91" s="8" t="s">
        <v>0</v>
      </c>
      <c r="E91" s="8"/>
      <c r="F91" s="8"/>
      <c r="G91" s="43">
        <f>G92+G101</f>
        <v>2186000</v>
      </c>
      <c r="H91" s="43">
        <f t="shared" ref="H91:I91" si="30">H92+H101</f>
        <v>1286300</v>
      </c>
      <c r="I91" s="43">
        <f t="shared" si="30"/>
        <v>1190000</v>
      </c>
    </row>
    <row r="92" spans="1:9" ht="27" x14ac:dyDescent="0.2">
      <c r="A92" s="9" t="s">
        <v>27</v>
      </c>
      <c r="B92" s="13" t="s">
        <v>28</v>
      </c>
      <c r="C92" s="10" t="s">
        <v>8</v>
      </c>
      <c r="D92" s="10" t="s">
        <v>0</v>
      </c>
      <c r="E92" s="10"/>
      <c r="F92" s="10"/>
      <c r="G92" s="44">
        <f>G93</f>
        <v>1186000</v>
      </c>
      <c r="H92" s="44">
        <f t="shared" ref="H92:I92" si="31">H93</f>
        <v>1186300</v>
      </c>
      <c r="I92" s="44">
        <f t="shared" si="31"/>
        <v>1190000</v>
      </c>
    </row>
    <row r="93" spans="1:9" ht="27" x14ac:dyDescent="0.2">
      <c r="A93" s="9" t="s">
        <v>27</v>
      </c>
      <c r="B93" s="13" t="s">
        <v>28</v>
      </c>
      <c r="C93" s="10" t="s">
        <v>75</v>
      </c>
      <c r="D93" s="10"/>
      <c r="E93" s="10"/>
      <c r="F93" s="10"/>
      <c r="G93" s="44">
        <f>G94+G96+G98</f>
        <v>1186000</v>
      </c>
      <c r="H93" s="44">
        <f t="shared" ref="H93:I93" si="32">H94+H96+H98</f>
        <v>1186300</v>
      </c>
      <c r="I93" s="44">
        <f t="shared" si="32"/>
        <v>1190000</v>
      </c>
    </row>
    <row r="94" spans="1:9" ht="27" x14ac:dyDescent="0.2">
      <c r="A94" s="9" t="s">
        <v>148</v>
      </c>
      <c r="B94" s="13" t="s">
        <v>28</v>
      </c>
      <c r="C94" s="10" t="s">
        <v>58</v>
      </c>
      <c r="D94" s="10"/>
      <c r="E94" s="10"/>
      <c r="F94" s="10"/>
      <c r="G94" s="44">
        <f>G95</f>
        <v>480000</v>
      </c>
      <c r="H94" s="44">
        <f t="shared" ref="H94:I94" si="33">H95</f>
        <v>480000</v>
      </c>
      <c r="I94" s="44">
        <f t="shared" si="33"/>
        <v>480000</v>
      </c>
    </row>
    <row r="95" spans="1:9" x14ac:dyDescent="0.2">
      <c r="A95" s="11" t="s">
        <v>95</v>
      </c>
      <c r="B95" s="14" t="s">
        <v>28</v>
      </c>
      <c r="C95" s="12" t="s">
        <v>58</v>
      </c>
      <c r="D95" s="12">
        <v>244</v>
      </c>
      <c r="E95" s="12">
        <v>225</v>
      </c>
      <c r="F95" s="12"/>
      <c r="G95" s="50">
        <v>480000</v>
      </c>
      <c r="H95" s="50">
        <v>480000</v>
      </c>
      <c r="I95" s="50">
        <v>480000</v>
      </c>
    </row>
    <row r="96" spans="1:9" ht="27" x14ac:dyDescent="0.2">
      <c r="A96" s="9" t="s">
        <v>27</v>
      </c>
      <c r="B96" s="13" t="s">
        <v>28</v>
      </c>
      <c r="C96" s="10" t="s">
        <v>70</v>
      </c>
      <c r="D96" s="10"/>
      <c r="E96" s="10"/>
      <c r="F96" s="10"/>
      <c r="G96" s="46">
        <f>G97</f>
        <v>100000</v>
      </c>
      <c r="H96" s="46">
        <f t="shared" ref="H96:I96" si="34">H97</f>
        <v>100000</v>
      </c>
      <c r="I96" s="46">
        <f t="shared" si="34"/>
        <v>100000</v>
      </c>
    </row>
    <row r="97" spans="1:9" x14ac:dyDescent="0.2">
      <c r="A97" s="11" t="s">
        <v>88</v>
      </c>
      <c r="B97" s="14" t="s">
        <v>28</v>
      </c>
      <c r="C97" s="12" t="s">
        <v>70</v>
      </c>
      <c r="D97" s="12">
        <v>244</v>
      </c>
      <c r="E97" s="12">
        <v>226</v>
      </c>
      <c r="F97" s="12"/>
      <c r="G97" s="45">
        <v>100000</v>
      </c>
      <c r="H97" s="45">
        <v>100000</v>
      </c>
      <c r="I97" s="45">
        <v>100000</v>
      </c>
    </row>
    <row r="98" spans="1:9" ht="25.5" x14ac:dyDescent="0.2">
      <c r="A98" s="11" t="s">
        <v>87</v>
      </c>
      <c r="B98" s="15" t="s">
        <v>28</v>
      </c>
      <c r="C98" s="8" t="s">
        <v>57</v>
      </c>
      <c r="D98" s="8"/>
      <c r="E98" s="8"/>
      <c r="F98" s="8"/>
      <c r="G98" s="48">
        <f>G99+G100</f>
        <v>606000</v>
      </c>
      <c r="H98" s="48">
        <f t="shared" ref="H98:I98" si="35">H99+H100</f>
        <v>606300</v>
      </c>
      <c r="I98" s="48">
        <f t="shared" si="35"/>
        <v>610000</v>
      </c>
    </row>
    <row r="99" spans="1:9" x14ac:dyDescent="0.2">
      <c r="A99" s="11" t="s">
        <v>87</v>
      </c>
      <c r="B99" s="14" t="s">
        <v>28</v>
      </c>
      <c r="C99" s="12" t="s">
        <v>57</v>
      </c>
      <c r="D99" s="12">
        <v>244</v>
      </c>
      <c r="E99" s="12">
        <v>223</v>
      </c>
      <c r="F99" s="12"/>
      <c r="G99" s="45">
        <v>6000</v>
      </c>
      <c r="H99" s="45">
        <v>6300</v>
      </c>
      <c r="I99" s="45">
        <v>10000</v>
      </c>
    </row>
    <row r="100" spans="1:9" x14ac:dyDescent="0.2">
      <c r="A100" s="11" t="s">
        <v>87</v>
      </c>
      <c r="B100" s="14" t="s">
        <v>28</v>
      </c>
      <c r="C100" s="12" t="s">
        <v>57</v>
      </c>
      <c r="D100" s="12">
        <v>247</v>
      </c>
      <c r="E100" s="12">
        <v>223</v>
      </c>
      <c r="F100" s="12"/>
      <c r="G100" s="45">
        <v>600000</v>
      </c>
      <c r="H100" s="45">
        <v>600000</v>
      </c>
      <c r="I100" s="45">
        <v>600000</v>
      </c>
    </row>
    <row r="101" spans="1:9" s="20" customFormat="1" ht="25.5" x14ac:dyDescent="0.2">
      <c r="A101" s="11" t="s">
        <v>95</v>
      </c>
      <c r="B101" s="15" t="s">
        <v>28</v>
      </c>
      <c r="C101" s="8" t="s">
        <v>131</v>
      </c>
      <c r="D101" s="8"/>
      <c r="E101" s="8"/>
      <c r="F101" s="8"/>
      <c r="G101" s="48">
        <f>G102</f>
        <v>1000000</v>
      </c>
      <c r="H101" s="48">
        <f t="shared" ref="H101:I101" si="36">H102</f>
        <v>100000</v>
      </c>
      <c r="I101" s="48">
        <f t="shared" si="36"/>
        <v>0</v>
      </c>
    </row>
    <row r="102" spans="1:9" x14ac:dyDescent="0.2">
      <c r="A102" s="11" t="s">
        <v>95</v>
      </c>
      <c r="B102" s="14" t="s">
        <v>28</v>
      </c>
      <c r="C102" s="12" t="s">
        <v>106</v>
      </c>
      <c r="D102" s="12">
        <v>244</v>
      </c>
      <c r="E102" s="12">
        <v>225</v>
      </c>
      <c r="F102" s="12"/>
      <c r="G102" s="45">
        <v>1000000</v>
      </c>
      <c r="H102" s="45">
        <v>100000</v>
      </c>
      <c r="I102" s="45">
        <v>0</v>
      </c>
    </row>
    <row r="103" spans="1:9" x14ac:dyDescent="0.2">
      <c r="A103" s="7" t="s">
        <v>29</v>
      </c>
      <c r="B103" s="15" t="s">
        <v>30</v>
      </c>
      <c r="C103" s="8" t="s">
        <v>0</v>
      </c>
      <c r="D103" s="8" t="s">
        <v>0</v>
      </c>
      <c r="E103" s="8"/>
      <c r="F103" s="8"/>
      <c r="G103" s="43">
        <f>G104+G110</f>
        <v>1473199.3900000001</v>
      </c>
      <c r="H103" s="43">
        <f t="shared" ref="H103:I103" si="37">H104+H110</f>
        <v>250000</v>
      </c>
      <c r="I103" s="43">
        <f t="shared" si="37"/>
        <v>639520.75</v>
      </c>
    </row>
    <row r="104" spans="1:9" ht="25.5" x14ac:dyDescent="0.2">
      <c r="A104" s="40"/>
      <c r="B104" s="15" t="s">
        <v>30</v>
      </c>
      <c r="C104" s="8" t="s">
        <v>75</v>
      </c>
      <c r="D104" s="8"/>
      <c r="E104" s="8"/>
      <c r="F104" s="8"/>
      <c r="G104" s="43">
        <f>G105+G107</f>
        <v>1100000</v>
      </c>
      <c r="H104" s="43">
        <f t="shared" ref="H104:I104" si="38">H105+H107</f>
        <v>150000</v>
      </c>
      <c r="I104" s="43">
        <f t="shared" si="38"/>
        <v>639520.75</v>
      </c>
    </row>
    <row r="105" spans="1:9" ht="27" x14ac:dyDescent="0.2">
      <c r="A105" s="16" t="s">
        <v>59</v>
      </c>
      <c r="B105" s="13" t="s">
        <v>30</v>
      </c>
      <c r="C105" s="10" t="s">
        <v>57</v>
      </c>
      <c r="D105" s="10" t="s">
        <v>0</v>
      </c>
      <c r="E105" s="10"/>
      <c r="F105" s="10"/>
      <c r="G105" s="44">
        <f>G106</f>
        <v>300000</v>
      </c>
      <c r="H105" s="44">
        <f t="shared" ref="H105:I105" si="39">H106</f>
        <v>50000</v>
      </c>
      <c r="I105" s="44">
        <f t="shared" si="39"/>
        <v>300000</v>
      </c>
    </row>
    <row r="106" spans="1:9" x14ac:dyDescent="0.2">
      <c r="A106" s="11" t="s">
        <v>95</v>
      </c>
      <c r="B106" s="14" t="s">
        <v>30</v>
      </c>
      <c r="C106" s="12" t="s">
        <v>57</v>
      </c>
      <c r="D106" s="12">
        <v>244</v>
      </c>
      <c r="E106" s="12">
        <v>225</v>
      </c>
      <c r="F106" s="12"/>
      <c r="G106" s="45">
        <v>300000</v>
      </c>
      <c r="H106" s="45">
        <v>50000</v>
      </c>
      <c r="I106" s="45">
        <v>300000</v>
      </c>
    </row>
    <row r="107" spans="1:9" ht="27" x14ac:dyDescent="0.2">
      <c r="A107" s="9" t="s">
        <v>32</v>
      </c>
      <c r="B107" s="13" t="s">
        <v>30</v>
      </c>
      <c r="C107" s="10" t="s">
        <v>70</v>
      </c>
      <c r="D107" s="10"/>
      <c r="E107" s="10"/>
      <c r="F107" s="10"/>
      <c r="G107" s="46">
        <f>G108+G109</f>
        <v>800000</v>
      </c>
      <c r="H107" s="46">
        <f t="shared" ref="H107:I107" si="40">H108+H109</f>
        <v>100000</v>
      </c>
      <c r="I107" s="46">
        <f t="shared" si="40"/>
        <v>339520.75</v>
      </c>
    </row>
    <row r="108" spans="1:9" x14ac:dyDescent="0.2">
      <c r="A108" s="11" t="s">
        <v>95</v>
      </c>
      <c r="B108" s="14" t="s">
        <v>30</v>
      </c>
      <c r="C108" s="12" t="s">
        <v>70</v>
      </c>
      <c r="D108" s="12">
        <v>244</v>
      </c>
      <c r="E108" s="12">
        <v>225</v>
      </c>
      <c r="F108" s="12"/>
      <c r="G108" s="45">
        <v>500000</v>
      </c>
      <c r="H108" s="45">
        <v>50000</v>
      </c>
      <c r="I108" s="45">
        <v>200000</v>
      </c>
    </row>
    <row r="109" spans="1:9" x14ac:dyDescent="0.2">
      <c r="A109" s="11" t="s">
        <v>88</v>
      </c>
      <c r="B109" s="14" t="s">
        <v>30</v>
      </c>
      <c r="C109" s="12" t="s">
        <v>70</v>
      </c>
      <c r="D109" s="12">
        <v>244</v>
      </c>
      <c r="E109" s="12">
        <v>226</v>
      </c>
      <c r="F109" s="12"/>
      <c r="G109" s="45">
        <v>300000</v>
      </c>
      <c r="H109" s="45">
        <v>50000</v>
      </c>
      <c r="I109" s="45">
        <v>139520.75</v>
      </c>
    </row>
    <row r="110" spans="1:9" ht="27" x14ac:dyDescent="0.2">
      <c r="A110" s="9" t="s">
        <v>88</v>
      </c>
      <c r="B110" s="13" t="s">
        <v>30</v>
      </c>
      <c r="C110" s="10" t="s">
        <v>132</v>
      </c>
      <c r="D110" s="10"/>
      <c r="E110" s="10"/>
      <c r="F110" s="10"/>
      <c r="G110" s="44">
        <f>G111+G112</f>
        <v>373199.39</v>
      </c>
      <c r="H110" s="44">
        <f t="shared" ref="H110:I110" si="41">H111+H112</f>
        <v>100000</v>
      </c>
      <c r="I110" s="44">
        <f t="shared" si="41"/>
        <v>0</v>
      </c>
    </row>
    <row r="111" spans="1:9" ht="27" x14ac:dyDescent="0.2">
      <c r="A111" s="41" t="s">
        <v>31</v>
      </c>
      <c r="B111" s="66" t="s">
        <v>30</v>
      </c>
      <c r="C111" s="67" t="s">
        <v>60</v>
      </c>
      <c r="D111" s="67">
        <v>244</v>
      </c>
      <c r="E111" s="67">
        <v>226</v>
      </c>
      <c r="F111" s="67"/>
      <c r="G111" s="68">
        <v>100000</v>
      </c>
      <c r="H111" s="68">
        <v>50000</v>
      </c>
      <c r="I111" s="68">
        <v>0</v>
      </c>
    </row>
    <row r="112" spans="1:9" ht="13.5" x14ac:dyDescent="0.2">
      <c r="A112" s="69" t="s">
        <v>32</v>
      </c>
      <c r="B112" s="33" t="s">
        <v>30</v>
      </c>
      <c r="C112" s="34" t="s">
        <v>61</v>
      </c>
      <c r="D112" s="34">
        <v>244</v>
      </c>
      <c r="E112" s="34">
        <v>226</v>
      </c>
      <c r="F112" s="34"/>
      <c r="G112" s="51">
        <f>250000+23199.39</f>
        <v>273199.39</v>
      </c>
      <c r="H112" s="52">
        <v>50000</v>
      </c>
      <c r="I112" s="51">
        <v>0</v>
      </c>
    </row>
    <row r="113" spans="1:9" ht="25.5" x14ac:dyDescent="0.2">
      <c r="A113" s="58" t="s">
        <v>33</v>
      </c>
      <c r="B113" s="70" t="s">
        <v>125</v>
      </c>
      <c r="C113" s="29" t="s">
        <v>135</v>
      </c>
      <c r="D113" s="29" t="s">
        <v>0</v>
      </c>
      <c r="E113" s="29"/>
      <c r="F113" s="29"/>
      <c r="G113" s="71">
        <f>G114</f>
        <v>400000</v>
      </c>
      <c r="H113" s="71">
        <f t="shared" ref="H113:I113" si="42">H114</f>
        <v>50000</v>
      </c>
      <c r="I113" s="71">
        <f t="shared" si="42"/>
        <v>0</v>
      </c>
    </row>
    <row r="114" spans="1:9" ht="27" x14ac:dyDescent="0.2">
      <c r="A114" s="72" t="s">
        <v>35</v>
      </c>
      <c r="B114" s="73" t="s">
        <v>34</v>
      </c>
      <c r="C114" s="74" t="s">
        <v>62</v>
      </c>
      <c r="D114" s="74" t="s">
        <v>0</v>
      </c>
      <c r="E114" s="74"/>
      <c r="F114" s="74"/>
      <c r="G114" s="75">
        <f>G115+G116</f>
        <v>400000</v>
      </c>
      <c r="H114" s="75">
        <f t="shared" ref="H114:I114" si="43">H115+H116</f>
        <v>50000</v>
      </c>
      <c r="I114" s="75">
        <f t="shared" si="43"/>
        <v>0</v>
      </c>
    </row>
    <row r="115" spans="1:9" x14ac:dyDescent="0.2">
      <c r="A115" s="25" t="s">
        <v>93</v>
      </c>
      <c r="B115" s="26" t="s">
        <v>34</v>
      </c>
      <c r="C115" s="17" t="s">
        <v>62</v>
      </c>
      <c r="D115" s="17">
        <v>244</v>
      </c>
      <c r="E115" s="17">
        <v>346</v>
      </c>
      <c r="F115" s="17"/>
      <c r="G115" s="47">
        <v>50000</v>
      </c>
      <c r="H115" s="49">
        <v>0</v>
      </c>
      <c r="I115" s="47">
        <v>0</v>
      </c>
    </row>
    <row r="116" spans="1:9" ht="25.5" x14ac:dyDescent="0.2">
      <c r="A116" s="11" t="s">
        <v>103</v>
      </c>
      <c r="B116" s="14" t="s">
        <v>34</v>
      </c>
      <c r="C116" s="12" t="s">
        <v>62</v>
      </c>
      <c r="D116" s="12">
        <v>244</v>
      </c>
      <c r="E116" s="12">
        <v>349</v>
      </c>
      <c r="F116" s="12"/>
      <c r="G116" s="45">
        <v>350000</v>
      </c>
      <c r="H116" s="49">
        <v>50000</v>
      </c>
      <c r="I116" s="45">
        <v>0</v>
      </c>
    </row>
    <row r="117" spans="1:9" ht="25.5" x14ac:dyDescent="0.2">
      <c r="A117" s="7" t="s">
        <v>36</v>
      </c>
      <c r="B117" s="15" t="s">
        <v>124</v>
      </c>
      <c r="C117" s="8" t="s">
        <v>136</v>
      </c>
      <c r="D117" s="8" t="s">
        <v>0</v>
      </c>
      <c r="E117" s="8"/>
      <c r="F117" s="8"/>
      <c r="G117" s="43">
        <f>G119</f>
        <v>377085</v>
      </c>
      <c r="H117" s="43">
        <f t="shared" ref="H117:I117" si="44">H119</f>
        <v>100000</v>
      </c>
      <c r="I117" s="43">
        <f t="shared" si="44"/>
        <v>0</v>
      </c>
    </row>
    <row r="118" spans="1:9" x14ac:dyDescent="0.2">
      <c r="A118" s="25" t="s">
        <v>37</v>
      </c>
      <c r="B118" s="26" t="s">
        <v>38</v>
      </c>
      <c r="C118" s="17" t="s">
        <v>137</v>
      </c>
      <c r="D118" s="17" t="s">
        <v>0</v>
      </c>
      <c r="E118" s="17"/>
      <c r="F118" s="17"/>
      <c r="G118" s="49">
        <f>G119</f>
        <v>377085</v>
      </c>
      <c r="H118" s="49">
        <f t="shared" ref="H118:I118" si="45">H119</f>
        <v>100000</v>
      </c>
      <c r="I118" s="49">
        <f t="shared" si="45"/>
        <v>0</v>
      </c>
    </row>
    <row r="119" spans="1:9" ht="25.5" x14ac:dyDescent="0.2">
      <c r="A119" s="30" t="s">
        <v>39</v>
      </c>
      <c r="B119" s="31" t="s">
        <v>38</v>
      </c>
      <c r="C119" s="32" t="s">
        <v>63</v>
      </c>
      <c r="D119" s="32" t="s">
        <v>0</v>
      </c>
      <c r="E119" s="32"/>
      <c r="F119" s="32"/>
      <c r="G119" s="53">
        <f>G120+G121+G122</f>
        <v>377085</v>
      </c>
      <c r="H119" s="53">
        <f t="shared" ref="H119:I119" si="46">H120+H121+H122</f>
        <v>100000</v>
      </c>
      <c r="I119" s="53">
        <f t="shared" si="46"/>
        <v>0</v>
      </c>
    </row>
    <row r="120" spans="1:9" x14ac:dyDescent="0.2">
      <c r="A120" s="25" t="s">
        <v>88</v>
      </c>
      <c r="B120" s="26" t="s">
        <v>38</v>
      </c>
      <c r="C120" s="17" t="s">
        <v>63</v>
      </c>
      <c r="D120" s="17">
        <v>244</v>
      </c>
      <c r="E120" s="17">
        <v>226</v>
      </c>
      <c r="F120" s="17"/>
      <c r="G120" s="49">
        <v>100000</v>
      </c>
      <c r="H120" s="49">
        <v>50000</v>
      </c>
      <c r="I120" s="49">
        <v>0</v>
      </c>
    </row>
    <row r="121" spans="1:9" x14ac:dyDescent="0.2">
      <c r="A121" s="11" t="s">
        <v>93</v>
      </c>
      <c r="B121" s="14" t="s">
        <v>38</v>
      </c>
      <c r="C121" s="12" t="s">
        <v>63</v>
      </c>
      <c r="D121" s="17">
        <v>244</v>
      </c>
      <c r="E121" s="17">
        <v>346</v>
      </c>
      <c r="F121" s="17"/>
      <c r="G121" s="49">
        <v>100000</v>
      </c>
      <c r="H121" s="49">
        <v>0</v>
      </c>
      <c r="I121" s="49">
        <v>0</v>
      </c>
    </row>
    <row r="122" spans="1:9" ht="25.5" x14ac:dyDescent="0.2">
      <c r="A122" s="11" t="s">
        <v>103</v>
      </c>
      <c r="B122" s="14" t="s">
        <v>38</v>
      </c>
      <c r="C122" s="12" t="s">
        <v>63</v>
      </c>
      <c r="D122" s="12">
        <v>244</v>
      </c>
      <c r="E122" s="12">
        <v>349</v>
      </c>
      <c r="F122" s="12"/>
      <c r="G122" s="45">
        <v>177085</v>
      </c>
      <c r="H122" s="45">
        <v>50000</v>
      </c>
      <c r="I122" s="45">
        <v>0</v>
      </c>
    </row>
    <row r="123" spans="1:9" x14ac:dyDescent="0.2">
      <c r="A123" s="7" t="s">
        <v>40</v>
      </c>
      <c r="B123" s="15">
        <v>1000</v>
      </c>
      <c r="C123" s="8" t="s">
        <v>0</v>
      </c>
      <c r="D123" s="8" t="s">
        <v>0</v>
      </c>
      <c r="E123" s="8"/>
      <c r="F123" s="8"/>
      <c r="G123" s="43">
        <f>G124+G128</f>
        <v>709389.4</v>
      </c>
      <c r="H123" s="43">
        <f>H124+H128</f>
        <v>709389.4</v>
      </c>
      <c r="I123" s="43">
        <f>I124+I128</f>
        <v>459389.4</v>
      </c>
    </row>
    <row r="124" spans="1:9" x14ac:dyDescent="0.2">
      <c r="A124" s="7" t="s">
        <v>41</v>
      </c>
      <c r="B124" s="15" t="s">
        <v>42</v>
      </c>
      <c r="C124" s="8" t="s">
        <v>0</v>
      </c>
      <c r="D124" s="8" t="s">
        <v>0</v>
      </c>
      <c r="E124" s="8"/>
      <c r="F124" s="8"/>
      <c r="G124" s="43">
        <f>G125</f>
        <v>459389.4</v>
      </c>
      <c r="H124" s="43">
        <f t="shared" ref="H124:I126" si="47">H125</f>
        <v>459389.4</v>
      </c>
      <c r="I124" s="43">
        <f t="shared" si="47"/>
        <v>459389.4</v>
      </c>
    </row>
    <row r="125" spans="1:9" s="24" customFormat="1" ht="27" x14ac:dyDescent="0.2">
      <c r="A125" s="9" t="s">
        <v>7</v>
      </c>
      <c r="B125" s="13" t="s">
        <v>42</v>
      </c>
      <c r="C125" s="10" t="s">
        <v>8</v>
      </c>
      <c r="D125" s="10" t="s">
        <v>0</v>
      </c>
      <c r="E125" s="10"/>
      <c r="F125" s="10"/>
      <c r="G125" s="44">
        <f>G126</f>
        <v>459389.4</v>
      </c>
      <c r="H125" s="44">
        <f t="shared" si="47"/>
        <v>459389.4</v>
      </c>
      <c r="I125" s="44">
        <f t="shared" si="47"/>
        <v>459389.4</v>
      </c>
    </row>
    <row r="126" spans="1:9" ht="40.5" x14ac:dyDescent="0.2">
      <c r="A126" s="16" t="s">
        <v>65</v>
      </c>
      <c r="B126" s="26" t="s">
        <v>42</v>
      </c>
      <c r="C126" s="17" t="s">
        <v>75</v>
      </c>
      <c r="D126" s="17" t="s">
        <v>0</v>
      </c>
      <c r="E126" s="17"/>
      <c r="F126" s="17"/>
      <c r="G126" s="49">
        <f>G127</f>
        <v>459389.4</v>
      </c>
      <c r="H126" s="49">
        <f t="shared" si="47"/>
        <v>459389.4</v>
      </c>
      <c r="I126" s="49">
        <f t="shared" si="47"/>
        <v>459389.4</v>
      </c>
    </row>
    <row r="127" spans="1:9" x14ac:dyDescent="0.2">
      <c r="A127" s="11" t="s">
        <v>108</v>
      </c>
      <c r="B127" s="14" t="s">
        <v>42</v>
      </c>
      <c r="C127" s="12" t="s">
        <v>64</v>
      </c>
      <c r="D127" s="12">
        <v>312</v>
      </c>
      <c r="E127" s="12">
        <v>264</v>
      </c>
      <c r="F127" s="12"/>
      <c r="G127" s="45">
        <v>459389.4</v>
      </c>
      <c r="H127" s="45">
        <v>459389.4</v>
      </c>
      <c r="I127" s="45">
        <v>459389.4</v>
      </c>
    </row>
    <row r="128" spans="1:9" x14ac:dyDescent="0.2">
      <c r="A128" s="7" t="s">
        <v>44</v>
      </c>
      <c r="B128" s="15" t="s">
        <v>45</v>
      </c>
      <c r="C128" s="8" t="s">
        <v>0</v>
      </c>
      <c r="D128" s="8" t="s">
        <v>0</v>
      </c>
      <c r="E128" s="8"/>
      <c r="F128" s="8"/>
      <c r="G128" s="43">
        <f>G129+G131</f>
        <v>250000</v>
      </c>
      <c r="H128" s="43">
        <f>H129+H131</f>
        <v>250000</v>
      </c>
      <c r="I128" s="43">
        <f>I129+I131</f>
        <v>0</v>
      </c>
    </row>
    <row r="129" spans="1:11" ht="40.5" x14ac:dyDescent="0.2">
      <c r="A129" s="9" t="s">
        <v>46</v>
      </c>
      <c r="B129" s="13" t="s">
        <v>45</v>
      </c>
      <c r="C129" s="10" t="s">
        <v>66</v>
      </c>
      <c r="D129" s="10" t="s">
        <v>0</v>
      </c>
      <c r="E129" s="10"/>
      <c r="F129" s="10"/>
      <c r="G129" s="44">
        <f>G130</f>
        <v>200000</v>
      </c>
      <c r="H129" s="44">
        <f t="shared" ref="H129:I129" si="48">H130</f>
        <v>200000</v>
      </c>
      <c r="I129" s="44">
        <f t="shared" si="48"/>
        <v>0</v>
      </c>
    </row>
    <row r="130" spans="1:11" x14ac:dyDescent="0.2">
      <c r="A130" s="11" t="s">
        <v>43</v>
      </c>
      <c r="B130" s="14" t="s">
        <v>45</v>
      </c>
      <c r="C130" s="12" t="s">
        <v>66</v>
      </c>
      <c r="D130" s="17">
        <v>313</v>
      </c>
      <c r="E130" s="17">
        <v>262</v>
      </c>
      <c r="F130" s="17"/>
      <c r="G130" s="49">
        <v>200000</v>
      </c>
      <c r="H130" s="49">
        <v>200000</v>
      </c>
      <c r="I130" s="49">
        <v>0</v>
      </c>
    </row>
    <row r="131" spans="1:11" ht="27" x14ac:dyDescent="0.2">
      <c r="A131" s="16" t="s">
        <v>68</v>
      </c>
      <c r="B131" s="13" t="s">
        <v>45</v>
      </c>
      <c r="C131" s="10" t="s">
        <v>67</v>
      </c>
      <c r="D131" s="10" t="s">
        <v>0</v>
      </c>
      <c r="E131" s="10"/>
      <c r="F131" s="10"/>
      <c r="G131" s="44">
        <f>G132</f>
        <v>50000</v>
      </c>
      <c r="H131" s="44">
        <f t="shared" ref="H131:I131" si="49">H132</f>
        <v>50000</v>
      </c>
      <c r="I131" s="44">
        <f t="shared" si="49"/>
        <v>0</v>
      </c>
    </row>
    <row r="132" spans="1:11" x14ac:dyDescent="0.2">
      <c r="A132" s="11" t="s">
        <v>93</v>
      </c>
      <c r="B132" s="14" t="s">
        <v>45</v>
      </c>
      <c r="C132" s="12" t="s">
        <v>67</v>
      </c>
      <c r="D132" s="12">
        <v>244</v>
      </c>
      <c r="E132" s="12">
        <v>346</v>
      </c>
      <c r="F132" s="12"/>
      <c r="G132" s="45">
        <v>50000</v>
      </c>
      <c r="H132" s="45">
        <v>50000</v>
      </c>
      <c r="I132" s="45">
        <v>0</v>
      </c>
    </row>
    <row r="133" spans="1:11" x14ac:dyDescent="0.2">
      <c r="A133" s="7" t="s">
        <v>47</v>
      </c>
      <c r="B133" s="15">
        <v>1100</v>
      </c>
      <c r="C133" s="8" t="s">
        <v>0</v>
      </c>
      <c r="D133" s="8" t="s">
        <v>0</v>
      </c>
      <c r="E133" s="8"/>
      <c r="F133" s="8"/>
      <c r="G133" s="43">
        <f>G134</f>
        <v>8832204.8599999994</v>
      </c>
      <c r="H133" s="43">
        <f t="shared" ref="H133:I134" si="50">H134</f>
        <v>8495204.8599999994</v>
      </c>
      <c r="I133" s="43">
        <f t="shared" si="50"/>
        <v>8495204.8599999994</v>
      </c>
    </row>
    <row r="134" spans="1:11" x14ac:dyDescent="0.2">
      <c r="A134" s="7" t="s">
        <v>48</v>
      </c>
      <c r="B134" s="15" t="s">
        <v>49</v>
      </c>
      <c r="C134" s="8" t="s">
        <v>0</v>
      </c>
      <c r="D134" s="8" t="s">
        <v>0</v>
      </c>
      <c r="E134" s="8"/>
      <c r="F134" s="8"/>
      <c r="G134" s="43">
        <f>G135</f>
        <v>8832204.8599999994</v>
      </c>
      <c r="H134" s="43">
        <f t="shared" si="50"/>
        <v>8495204.8599999994</v>
      </c>
      <c r="I134" s="43">
        <f t="shared" si="50"/>
        <v>8495204.8599999994</v>
      </c>
    </row>
    <row r="135" spans="1:11" ht="27" x14ac:dyDescent="0.2">
      <c r="A135" s="9" t="s">
        <v>50</v>
      </c>
      <c r="B135" s="13" t="s">
        <v>49</v>
      </c>
      <c r="C135" s="10" t="s">
        <v>69</v>
      </c>
      <c r="D135" s="10" t="s">
        <v>0</v>
      </c>
      <c r="E135" s="10"/>
      <c r="F135" s="10"/>
      <c r="G135" s="44">
        <f>G136+G137+G138+G139</f>
        <v>8832204.8599999994</v>
      </c>
      <c r="H135" s="44">
        <f t="shared" ref="H135:I135" si="51">H136+H137+H138+H139</f>
        <v>8495204.8599999994</v>
      </c>
      <c r="I135" s="44">
        <f t="shared" si="51"/>
        <v>8495204.8599999994</v>
      </c>
    </row>
    <row r="136" spans="1:11" x14ac:dyDescent="0.2">
      <c r="A136" s="25" t="s">
        <v>139</v>
      </c>
      <c r="B136" s="26" t="s">
        <v>149</v>
      </c>
      <c r="C136" s="12" t="s">
        <v>69</v>
      </c>
      <c r="D136" s="17">
        <v>122</v>
      </c>
      <c r="E136" s="17">
        <v>214</v>
      </c>
      <c r="F136" s="17">
        <v>9000</v>
      </c>
      <c r="G136" s="47">
        <v>180000</v>
      </c>
      <c r="H136" s="47">
        <v>0</v>
      </c>
      <c r="I136" s="47">
        <v>0</v>
      </c>
    </row>
    <row r="137" spans="1:11" x14ac:dyDescent="0.2">
      <c r="A137" s="25" t="s">
        <v>150</v>
      </c>
      <c r="B137" s="26" t="s">
        <v>49</v>
      </c>
      <c r="C137" s="17" t="s">
        <v>23</v>
      </c>
      <c r="D137" s="17">
        <v>244</v>
      </c>
      <c r="E137" s="17">
        <v>226</v>
      </c>
      <c r="F137" s="17">
        <v>9000</v>
      </c>
      <c r="G137" s="47">
        <v>157000</v>
      </c>
      <c r="H137" s="47">
        <v>0</v>
      </c>
      <c r="I137" s="47">
        <v>0</v>
      </c>
    </row>
    <row r="138" spans="1:11" ht="25.5" x14ac:dyDescent="0.2">
      <c r="A138" s="11" t="s">
        <v>100</v>
      </c>
      <c r="B138" s="14" t="s">
        <v>49</v>
      </c>
      <c r="C138" s="12" t="s">
        <v>69</v>
      </c>
      <c r="D138" s="12">
        <v>611</v>
      </c>
      <c r="E138" s="12">
        <v>241</v>
      </c>
      <c r="F138" s="12"/>
      <c r="G138" s="45">
        <v>8145204.8600000003</v>
      </c>
      <c r="H138" s="45">
        <v>8145204.8600000003</v>
      </c>
      <c r="I138" s="45">
        <v>8145204.8600000003</v>
      </c>
    </row>
    <row r="139" spans="1:11" x14ac:dyDescent="0.2">
      <c r="A139" s="11" t="s">
        <v>101</v>
      </c>
      <c r="B139" s="14" t="s">
        <v>49</v>
      </c>
      <c r="C139" s="12" t="s">
        <v>69</v>
      </c>
      <c r="D139" s="12">
        <v>612</v>
      </c>
      <c r="E139" s="12">
        <v>241</v>
      </c>
      <c r="F139" s="12"/>
      <c r="G139" s="45">
        <v>350000</v>
      </c>
      <c r="H139" s="45">
        <v>350000</v>
      </c>
      <c r="I139" s="45">
        <v>350000</v>
      </c>
    </row>
    <row r="140" spans="1:11" ht="25.5" x14ac:dyDescent="0.2">
      <c r="A140" s="7" t="s">
        <v>51</v>
      </c>
      <c r="B140" s="15">
        <v>1400</v>
      </c>
      <c r="C140" s="8" t="s">
        <v>0</v>
      </c>
      <c r="D140" s="8" t="s">
        <v>0</v>
      </c>
      <c r="E140" s="8"/>
      <c r="F140" s="8"/>
      <c r="G140" s="43">
        <f>G141</f>
        <v>430609.4</v>
      </c>
      <c r="H140" s="43">
        <f t="shared" ref="H140:I142" si="52">H141</f>
        <v>432087.33</v>
      </c>
      <c r="I140" s="43">
        <f t="shared" si="52"/>
        <v>432087.33</v>
      </c>
    </row>
    <row r="141" spans="1:11" ht="25.5" x14ac:dyDescent="0.2">
      <c r="A141" s="7" t="s">
        <v>52</v>
      </c>
      <c r="B141" s="15" t="s">
        <v>53</v>
      </c>
      <c r="C141" s="8" t="s">
        <v>8</v>
      </c>
      <c r="D141" s="8" t="s">
        <v>0</v>
      </c>
      <c r="E141" s="8"/>
      <c r="F141" s="8"/>
      <c r="G141" s="43">
        <f>G142</f>
        <v>430609.4</v>
      </c>
      <c r="H141" s="43">
        <f t="shared" si="52"/>
        <v>432087.33</v>
      </c>
      <c r="I141" s="43">
        <f t="shared" si="52"/>
        <v>432087.33</v>
      </c>
    </row>
    <row r="142" spans="1:11" ht="81" x14ac:dyDescent="0.2">
      <c r="A142" s="9" t="s">
        <v>54</v>
      </c>
      <c r="B142" s="13" t="s">
        <v>53</v>
      </c>
      <c r="C142" s="10" t="s">
        <v>55</v>
      </c>
      <c r="D142" s="10" t="s">
        <v>0</v>
      </c>
      <c r="E142" s="10"/>
      <c r="F142" s="10"/>
      <c r="G142" s="44">
        <f>G143</f>
        <v>430609.4</v>
      </c>
      <c r="H142" s="44">
        <f t="shared" si="52"/>
        <v>432087.33</v>
      </c>
      <c r="I142" s="44">
        <f t="shared" si="52"/>
        <v>432087.33</v>
      </c>
    </row>
    <row r="143" spans="1:11" x14ac:dyDescent="0.2">
      <c r="A143" s="54" t="s">
        <v>56</v>
      </c>
      <c r="B143" s="55" t="s">
        <v>53</v>
      </c>
      <c r="C143" s="56" t="s">
        <v>55</v>
      </c>
      <c r="D143" s="56">
        <v>540</v>
      </c>
      <c r="E143" s="56">
        <v>251</v>
      </c>
      <c r="F143" s="56"/>
      <c r="G143" s="57">
        <v>430609.4</v>
      </c>
      <c r="H143" s="57">
        <v>432087.33</v>
      </c>
      <c r="I143" s="57">
        <v>432087.33</v>
      </c>
    </row>
    <row r="144" spans="1:11" x14ac:dyDescent="0.2">
      <c r="A144" s="58" t="s">
        <v>152</v>
      </c>
      <c r="B144" s="59"/>
      <c r="C144" s="60"/>
      <c r="D144" s="59"/>
      <c r="E144" s="59"/>
      <c r="F144" s="59"/>
      <c r="G144" s="61">
        <v>0</v>
      </c>
      <c r="H144" s="62">
        <v>614807.35</v>
      </c>
      <c r="I144" s="62">
        <v>1230479.25</v>
      </c>
      <c r="J144" s="23"/>
      <c r="K144" s="23"/>
    </row>
  </sheetData>
  <mergeCells count="3">
    <mergeCell ref="A4:B4"/>
    <mergeCell ref="A3:G3"/>
    <mergeCell ref="A1:I2"/>
  </mergeCells>
  <pageMargins left="0.78740157480314965" right="0.39370078740157483" top="0.39370078740157483" bottom="0.39370078740157483" header="0.31496062992125984" footer="0.31496062992125984"/>
  <pageSetup paperSize="9" scale="6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2021-11-15T01:49:53Z</cp:lastPrinted>
  <dcterms:created xsi:type="dcterms:W3CDTF">2006-09-16T00:00:00Z</dcterms:created>
  <dcterms:modified xsi:type="dcterms:W3CDTF">2022-01-12T07:53:10Z</dcterms:modified>
</cp:coreProperties>
</file>