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Бухгалтерия 1\Desktop\Галя\Бюджет\Бюджет 2022-2024г\Проект бюджета на 2022-2024гг\"/>
    </mc:Choice>
  </mc:AlternateContent>
  <bookViews>
    <workbookView xWindow="0" yWindow="0" windowWidth="25200" windowHeight="12135"/>
  </bookViews>
  <sheets>
    <sheet name="Table1" sheetId="1" r:id="rId1"/>
  </sheets>
  <definedNames>
    <definedName name="_xlnm._FilterDatabase" localSheetId="0" hidden="1">Table1!$D$1:$D$147</definedName>
    <definedName name="_xlnm.Print_Titles" localSheetId="0">Table1!$2:$3</definedName>
    <definedName name="_xlnm.Print_Area" localSheetId="0">Table1!$A$1:$J$143</definedName>
  </definedNames>
  <calcPr calcId="162913"/>
</workbook>
</file>

<file path=xl/calcChain.xml><?xml version="1.0" encoding="utf-8"?>
<calcChain xmlns="http://schemas.openxmlformats.org/spreadsheetml/2006/main">
  <c r="H39" i="1" l="1"/>
  <c r="H135" i="1"/>
  <c r="I129" i="1" l="1"/>
  <c r="I135" i="1" l="1"/>
  <c r="J135" i="1"/>
  <c r="I39" i="1" l="1"/>
  <c r="J39" i="1"/>
  <c r="H45" i="1"/>
  <c r="H70" i="1" l="1"/>
  <c r="I110" i="1"/>
  <c r="J110" i="1"/>
  <c r="H114" i="1" l="1"/>
  <c r="H69" i="1"/>
  <c r="H66" i="1"/>
  <c r="I101" i="1" l="1"/>
  <c r="J101" i="1"/>
  <c r="H101" i="1"/>
  <c r="H112" i="1"/>
  <c r="H110" i="1" s="1"/>
  <c r="J83" i="1"/>
  <c r="H83" i="1"/>
  <c r="I81" i="1"/>
  <c r="J81" i="1"/>
  <c r="H81" i="1"/>
  <c r="H126" i="1"/>
  <c r="I70" i="1"/>
  <c r="J70" i="1"/>
  <c r="D53" i="1"/>
  <c r="E53" i="1"/>
  <c r="F53" i="1"/>
  <c r="H80" i="1" l="1"/>
  <c r="J80" i="1"/>
  <c r="J129" i="1"/>
  <c r="H129" i="1"/>
  <c r="I119" i="1"/>
  <c r="J119" i="1"/>
  <c r="H119" i="1"/>
  <c r="H38" i="1"/>
  <c r="I19" i="1"/>
  <c r="J19" i="1"/>
  <c r="H19" i="1"/>
  <c r="H76" i="1"/>
  <c r="H68" i="1" s="1"/>
  <c r="I54" i="1" l="1"/>
  <c r="I53" i="1" s="1"/>
  <c r="J54" i="1"/>
  <c r="J53" i="1" s="1"/>
  <c r="H54" i="1"/>
  <c r="H53" i="1" s="1"/>
  <c r="J142" i="1" l="1"/>
  <c r="J141" i="1" s="1"/>
  <c r="J140" i="1" s="1"/>
  <c r="I142" i="1"/>
  <c r="I141" i="1" s="1"/>
  <c r="I140" i="1" s="1"/>
  <c r="H142" i="1"/>
  <c r="H141" i="1" s="1"/>
  <c r="H140" i="1" s="1"/>
  <c r="J134" i="1"/>
  <c r="J133" i="1" s="1"/>
  <c r="H134" i="1"/>
  <c r="H133" i="1" s="1"/>
  <c r="I134" i="1"/>
  <c r="I133" i="1" s="1"/>
  <c r="J131" i="1"/>
  <c r="I131" i="1"/>
  <c r="I128" i="1" s="1"/>
  <c r="H131" i="1"/>
  <c r="J126" i="1"/>
  <c r="J125" i="1" s="1"/>
  <c r="J124" i="1" s="1"/>
  <c r="I126" i="1"/>
  <c r="I125" i="1" s="1"/>
  <c r="I124" i="1" s="1"/>
  <c r="H125" i="1"/>
  <c r="H124" i="1" s="1"/>
  <c r="J118" i="1"/>
  <c r="I118" i="1"/>
  <c r="H117" i="1"/>
  <c r="J114" i="1"/>
  <c r="J113" i="1" s="1"/>
  <c r="I114" i="1"/>
  <c r="I113" i="1" s="1"/>
  <c r="H113" i="1"/>
  <c r="J107" i="1"/>
  <c r="I107" i="1"/>
  <c r="H107" i="1"/>
  <c r="J105" i="1"/>
  <c r="I105" i="1"/>
  <c r="H105" i="1"/>
  <c r="J98" i="1"/>
  <c r="H98" i="1"/>
  <c r="J96" i="1"/>
  <c r="I96" i="1"/>
  <c r="H96" i="1"/>
  <c r="J94" i="1"/>
  <c r="I94" i="1"/>
  <c r="H94" i="1"/>
  <c r="J86" i="1"/>
  <c r="J85" i="1" s="1"/>
  <c r="J79" i="1" s="1"/>
  <c r="I86" i="1"/>
  <c r="I85" i="1" s="1"/>
  <c r="H86" i="1"/>
  <c r="H85" i="1" s="1"/>
  <c r="J66" i="1"/>
  <c r="I66" i="1"/>
  <c r="J69" i="1"/>
  <c r="I69" i="1"/>
  <c r="J64" i="1"/>
  <c r="J63" i="1" s="1"/>
  <c r="J62" i="1" s="1"/>
  <c r="J61" i="1" s="1"/>
  <c r="I64" i="1"/>
  <c r="I63" i="1" s="1"/>
  <c r="I62" i="1" s="1"/>
  <c r="I61" i="1" s="1"/>
  <c r="H64" i="1"/>
  <c r="H63" i="1" s="1"/>
  <c r="H62" i="1" s="1"/>
  <c r="H61" i="1" s="1"/>
  <c r="H60" i="1" s="1"/>
  <c r="J50" i="1"/>
  <c r="I50" i="1"/>
  <c r="H50" i="1"/>
  <c r="H37" i="1" s="1"/>
  <c r="J38" i="1"/>
  <c r="I38" i="1"/>
  <c r="J31" i="1"/>
  <c r="I31" i="1"/>
  <c r="H31" i="1"/>
  <c r="I23" i="1"/>
  <c r="H23" i="1"/>
  <c r="J23" i="1"/>
  <c r="J18" i="1"/>
  <c r="I18" i="1"/>
  <c r="H18" i="1"/>
  <c r="J11" i="1"/>
  <c r="J10" i="1" s="1"/>
  <c r="J9" i="1" s="1"/>
  <c r="J8" i="1" s="1"/>
  <c r="I11" i="1"/>
  <c r="I10" i="1" s="1"/>
  <c r="I9" i="1" s="1"/>
  <c r="I8" i="1" s="1"/>
  <c r="H11" i="1"/>
  <c r="H10" i="1" s="1"/>
  <c r="H9" i="1" s="1"/>
  <c r="H8" i="1" s="1"/>
  <c r="H36" i="1" l="1"/>
  <c r="H104" i="1"/>
  <c r="H103" i="1" s="1"/>
  <c r="I123" i="1"/>
  <c r="J104" i="1"/>
  <c r="J103" i="1" s="1"/>
  <c r="J37" i="1"/>
  <c r="J36" i="1" s="1"/>
  <c r="H128" i="1"/>
  <c r="H123" i="1" s="1"/>
  <c r="I37" i="1"/>
  <c r="I36" i="1" s="1"/>
  <c r="I104" i="1"/>
  <c r="I103" i="1" s="1"/>
  <c r="J93" i="1"/>
  <c r="J92" i="1" s="1"/>
  <c r="J91" i="1" s="1"/>
  <c r="H93" i="1"/>
  <c r="H92" i="1" s="1"/>
  <c r="H91" i="1" s="1"/>
  <c r="J76" i="1"/>
  <c r="I76" i="1"/>
  <c r="I68" i="1" s="1"/>
  <c r="J117" i="1"/>
  <c r="J17" i="1"/>
  <c r="J16" i="1" s="1"/>
  <c r="J15" i="1" s="1"/>
  <c r="J14" i="1" s="1"/>
  <c r="I98" i="1"/>
  <c r="I93" i="1" s="1"/>
  <c r="I92" i="1" s="1"/>
  <c r="I91" i="1" s="1"/>
  <c r="J128" i="1"/>
  <c r="J123" i="1" s="1"/>
  <c r="I117" i="1"/>
  <c r="I17" i="1"/>
  <c r="I16" i="1" s="1"/>
  <c r="I15" i="1" s="1"/>
  <c r="I14" i="1" s="1"/>
  <c r="H17" i="1"/>
  <c r="H16" i="1" s="1"/>
  <c r="H15" i="1" s="1"/>
  <c r="H14" i="1" s="1"/>
  <c r="H118" i="1"/>
  <c r="I90" i="1" l="1"/>
  <c r="H7" i="1"/>
  <c r="J90" i="1"/>
  <c r="H90" i="1"/>
  <c r="H79" i="1"/>
  <c r="J68" i="1"/>
  <c r="J60" i="1" s="1"/>
  <c r="I60" i="1"/>
  <c r="I7" i="1"/>
  <c r="J7" i="1"/>
  <c r="J6" i="1" l="1"/>
  <c r="H6" i="1"/>
  <c r="I83" i="1"/>
  <c r="I80" i="1" s="1"/>
  <c r="I79" i="1" s="1"/>
  <c r="I6" i="1" s="1"/>
</calcChain>
</file>

<file path=xl/sharedStrings.xml><?xml version="1.0" encoding="utf-8"?>
<sst xmlns="http://schemas.openxmlformats.org/spreadsheetml/2006/main" count="468" uniqueCount="155">
  <si>
    <t/>
  </si>
  <si>
    <t>Наименование</t>
  </si>
  <si>
    <t>ВСЕГО</t>
  </si>
  <si>
    <t>Функц-ние высш.должн.лица субъекта РФ и м/о</t>
  </si>
  <si>
    <t>0102</t>
  </si>
  <si>
    <t>Непрограммные расходы</t>
  </si>
  <si>
    <t>99 0 00 00000</t>
  </si>
  <si>
    <t>Руководство и управление в сфере установленных функций органов местного самоуправления</t>
  </si>
  <si>
    <t>99 1 00 00000</t>
  </si>
  <si>
    <t>Глава муниципального образования</t>
  </si>
  <si>
    <t>99 1 00 11600</t>
  </si>
  <si>
    <t>Функц-ние Прав-ва РФ, высш.исп.органов гос.власти</t>
  </si>
  <si>
    <t>0104</t>
  </si>
  <si>
    <t>Расходы на содержание органов местного самоуправления</t>
  </si>
  <si>
    <t>99 1 00 11410</t>
  </si>
  <si>
    <t>Иные бюджетные ассигнования</t>
  </si>
  <si>
    <t>Другие общегосударственные вопросы</t>
  </si>
  <si>
    <t>0113</t>
  </si>
  <si>
    <t>Расходы по управлению муниципальным имуществом и земельными ресурсами</t>
  </si>
  <si>
    <t>99 5 00 91002</t>
  </si>
  <si>
    <t>Жилищное хозяйство</t>
  </si>
  <si>
    <t>0501</t>
  </si>
  <si>
    <t>Благоустройство</t>
  </si>
  <si>
    <t>0503</t>
  </si>
  <si>
    <t>Организация ритуальных услуг и содержание мест захоронения</t>
  </si>
  <si>
    <t>Прочие мероприятия по благоустройству</t>
  </si>
  <si>
    <t>0707</t>
  </si>
  <si>
    <t>Мероприятия в сфере образования для детей и молодежи</t>
  </si>
  <si>
    <t>Культура</t>
  </si>
  <si>
    <t>0801</t>
  </si>
  <si>
    <t>Культурно-массовые и информационно-просветительские мероприятия</t>
  </si>
  <si>
    <t>Пенсионное обеспечение</t>
  </si>
  <si>
    <t>1001</t>
  </si>
  <si>
    <t>Социальное обеспечение и иные выплаты населению</t>
  </si>
  <si>
    <t>Социальное обеспечение населения</t>
  </si>
  <si>
    <t>1003</t>
  </si>
  <si>
    <t>Иные социальные выплаты отдельным категориям граждан по муниципальным правовым актам муниципальных образований</t>
  </si>
  <si>
    <t>Другие вопросы в области физ.культуры и спорта</t>
  </si>
  <si>
    <t>1105</t>
  </si>
  <si>
    <t>Расходы на обеспечение деятельности (оказание услуг) муниципальных учреждений</t>
  </si>
  <si>
    <t>Прочие межбюджетные трансферты общего характера</t>
  </si>
  <si>
    <t>1403</t>
  </si>
  <si>
    <t>Межбюджетные трансферты</t>
  </si>
  <si>
    <t>Осуществление расходных обязательств ОМСУ в части полномочий по решению вопросов местного значения, переданных  в соответствии с заключенным между органом местного самоуправления муниципального района и поселения соглашением</t>
  </si>
  <si>
    <t>99 6 00 88510</t>
  </si>
  <si>
    <t>ОБЩЕГОСУДАРСТВЕННЫЕ ВОПРОСЫ</t>
  </si>
  <si>
    <t>Закупка товаров, работ и услуг для обеспечения государственных (муниципальных) нужд</t>
  </si>
  <si>
    <t>НАЦ.БЕЗОПАСНОСТЬ И ПРАВООХРАНИТЕЛЬНАЯ ДЕЯТЕЛЬНОСТЬ</t>
  </si>
  <si>
    <t>99 5 00 91019</t>
  </si>
  <si>
    <t>ЖИЛИЩНО-КОММУНАЛЬНОЕ ХОЗЯЙСТВО</t>
  </si>
  <si>
    <t>99 5 00 11020</t>
  </si>
  <si>
    <t>Расходы в области жилищно-коммунального хозяйства</t>
  </si>
  <si>
    <t>23 2 00 10030</t>
  </si>
  <si>
    <t>23 2 00 10090</t>
  </si>
  <si>
    <t>ОБРАЗОВАНИЕ</t>
  </si>
  <si>
    <t>11 2 00 11020</t>
  </si>
  <si>
    <t>КУЛЬТУРА, КИНЕМАТОГРАФИЯ</t>
  </si>
  <si>
    <t>10 2 00 10002</t>
  </si>
  <si>
    <t>СОЦИАЛЬНАЯ ПОЛИТИКА</t>
  </si>
  <si>
    <t>Ежемесячные доплаты к трудовой пенсии лицам, замещавшим муниципальные должности и должности муниципальной службы</t>
  </si>
  <si>
    <t>99 5 00 71020</t>
  </si>
  <si>
    <t>15 3 00 71020</t>
  </si>
  <si>
    <t>Мероприятия по формированию ЗОЖ</t>
  </si>
  <si>
    <t>13 2 00 10010</t>
  </si>
  <si>
    <t>ФИЗИЧЕСКАЯ КУЛЬТУРА И СПОРТ</t>
  </si>
  <si>
    <t>99 5 00 91014</t>
  </si>
  <si>
    <t>МБТ ОБЩЕГО ХАРАКТЕРА БЮДЖЕТАМ бюджетной системы РФ</t>
  </si>
  <si>
    <t>Субвенция на осуществление первичного воинского учета на территориях, где отсутствуют военные комиссариаты (в части ГО, МП, ГП)</t>
  </si>
  <si>
    <t>99 5 00 51180</t>
  </si>
  <si>
    <t>Органы юстиции</t>
  </si>
  <si>
    <t>Прочие непрограммные расходы</t>
  </si>
  <si>
    <t>99 5 00 00000</t>
  </si>
  <si>
    <t>Выполнение отдельных государственных полномочий по государственной регистрации актов гражданского состояния</t>
  </si>
  <si>
    <t>99 5 00 59300</t>
  </si>
  <si>
    <t>99 5 00 91011</t>
  </si>
  <si>
    <t>Выполнение других обязательств муниципальных образований</t>
  </si>
  <si>
    <t>ФКР</t>
  </si>
  <si>
    <t>ЦСт</t>
  </si>
  <si>
    <t>КВР</t>
  </si>
  <si>
    <t>КОСГУ</t>
  </si>
  <si>
    <t>Заработная плата</t>
  </si>
  <si>
    <t>Начисления на оплату труда</t>
  </si>
  <si>
    <t>Заработная плата и иные выплаты</t>
  </si>
  <si>
    <t>Услуги связи</t>
  </si>
  <si>
    <t>Прочие работы, услуги</t>
  </si>
  <si>
    <t>Коммунальные услуги</t>
  </si>
  <si>
    <t>Налог на имущество и земельный налог</t>
  </si>
  <si>
    <t>Прочие налоги, сборы</t>
  </si>
  <si>
    <t>Иные платежи</t>
  </si>
  <si>
    <t>Работы, услуги по содержанию имущества</t>
  </si>
  <si>
    <t>Услуги в области информационных технологий</t>
  </si>
  <si>
    <t>Приобретение сновных средств</t>
  </si>
  <si>
    <t>Приобретение материальных запасов</t>
  </si>
  <si>
    <t>Транспортные услуги</t>
  </si>
  <si>
    <t>Приобретение ГСМ</t>
  </si>
  <si>
    <t>0203</t>
  </si>
  <si>
    <t>0304</t>
  </si>
  <si>
    <t>22 2 00 10050</t>
  </si>
  <si>
    <t>Приобретение материальных запасов однократного применения</t>
  </si>
  <si>
    <t>Субсидии бюджетным учреждениям на финансовое обеспечение муниципального задания</t>
  </si>
  <si>
    <t>Субсидии бюджетным учреждениям на иные цели</t>
  </si>
  <si>
    <t>Иные пенсии, социальные доплаты к пенсиям</t>
  </si>
  <si>
    <t>Увеличение стоимости продуктов питания</t>
  </si>
  <si>
    <t>23 2 00 10050</t>
  </si>
  <si>
    <t>26 3 00 10010</t>
  </si>
  <si>
    <t>СЕЛЬСКОЕ ХОЗЯЙСТВО</t>
  </si>
  <si>
    <t>ВЕД</t>
  </si>
  <si>
    <t>Прочие несоциальные выплаты персоналу в денежной форме</t>
  </si>
  <si>
    <t>Прочие работы,услуги</t>
  </si>
  <si>
    <t>Увеличение стоимости ГСМ</t>
  </si>
  <si>
    <t>Увеличение стоимости прочих материальных запасов</t>
  </si>
  <si>
    <t>Сельское хозяйство и рыболовство</t>
  </si>
  <si>
    <t>99 5 00 91005</t>
  </si>
  <si>
    <t>Дорожное хозяйство</t>
  </si>
  <si>
    <t>18 5 00 10010</t>
  </si>
  <si>
    <t>0100</t>
  </si>
  <si>
    <t>0200</t>
  </si>
  <si>
    <t>0300</t>
  </si>
  <si>
    <t>0400</t>
  </si>
  <si>
    <t>0405</t>
  </si>
  <si>
    <t>0409</t>
  </si>
  <si>
    <t>0500</t>
  </si>
  <si>
    <t>0700</t>
  </si>
  <si>
    <t>0800</t>
  </si>
  <si>
    <t>Увеличение стоимости строительных материалов</t>
  </si>
  <si>
    <t>200</t>
  </si>
  <si>
    <t>Ведомственная структура расходов бюджета на 2022-2024 годы</t>
  </si>
  <si>
    <t>2022 год</t>
  </si>
  <si>
    <t>2023 год</t>
  </si>
  <si>
    <t>2024 год</t>
  </si>
  <si>
    <t>23 0 00 00000</t>
  </si>
  <si>
    <t>23 2 00 00000</t>
  </si>
  <si>
    <t>22 2 00 00000</t>
  </si>
  <si>
    <t>26 0 00 00000</t>
  </si>
  <si>
    <t>11 0 00 00000</t>
  </si>
  <si>
    <t>10 0 00 00000</t>
  </si>
  <si>
    <t>10 2 00 00000</t>
  </si>
  <si>
    <t>Фонд капительного ремонта</t>
  </si>
  <si>
    <t>Оплата проезда</t>
  </si>
  <si>
    <t>807</t>
  </si>
  <si>
    <t>0310</t>
  </si>
  <si>
    <t>Защита населения и территории от ЧС природного и техногенного характера, пожарная безопасность</t>
  </si>
  <si>
    <t>Проведение противопожарных мероприятий в границах населенных пунктов</t>
  </si>
  <si>
    <t>22 2 00 10070</t>
  </si>
  <si>
    <t>Противопожарное водоснабжение</t>
  </si>
  <si>
    <t>99 5 00 91021</t>
  </si>
  <si>
    <t>9000</t>
  </si>
  <si>
    <t>Прочие работы и услуги</t>
  </si>
  <si>
    <t>Проезд в отпуск</t>
  </si>
  <si>
    <t>Приложение № 5
к решению XXXV сессии IV созыва
№ 43-1 от «30» декабря 2021  года</t>
  </si>
  <si>
    <t>0309</t>
  </si>
  <si>
    <t xml:space="preserve">Обеспечение защиты населения и территорий от чрезвычайных ситуаций, обучение населения в области гражданской обороны </t>
  </si>
  <si>
    <t>Код</t>
  </si>
  <si>
    <t>Условно-утвержденные расходы</t>
  </si>
  <si>
    <t>рубли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</si>
</sst>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#,##0.00_ ;\-#,##0.00\ "/>
  </numFmts>
  <fonts count="10" x14ac:knownFonts="1">
    <font>
      <sz val="10"/>
      <color rgb="FF000000"/>
      <name val="Times New Roman"/>
      <family val="2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2"/>
    </font>
    <font>
      <sz val="10"/>
      <name val="Times New Roman"/>
      <family val="2"/>
    </font>
    <font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3">
    <xf numFmtId="0" fontId="0" fillId="0" borderId="0">
      <alignment vertical="top" wrapText="1"/>
    </xf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82">
    <xf numFmtId="0" fontId="0" fillId="0" borderId="0" xfId="0" applyFont="1" applyFill="1" applyAlignment="1">
      <alignment vertical="top" wrapText="1"/>
    </xf>
    <xf numFmtId="0" fontId="0" fillId="2" borderId="0" xfId="0" applyFont="1" applyFill="1" applyAlignment="1">
      <alignment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4" fontId="0" fillId="2" borderId="0" xfId="0" applyNumberFormat="1" applyFont="1" applyFill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43" fontId="0" fillId="2" borderId="0" xfId="1" applyFont="1" applyFill="1" applyAlignment="1">
      <alignment vertical="top" wrapText="1"/>
    </xf>
    <xf numFmtId="43" fontId="0" fillId="2" borderId="0" xfId="0" applyNumberFormat="1" applyFont="1" applyFill="1" applyAlignment="1">
      <alignment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0" fillId="2" borderId="1" xfId="0" applyFont="1" applyFill="1" applyBorder="1" applyAlignment="1">
      <alignment vertical="top" wrapText="1"/>
    </xf>
    <xf numFmtId="0" fontId="0" fillId="2" borderId="7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9" fontId="0" fillId="2" borderId="0" xfId="0" applyNumberFormat="1" applyFont="1" applyFill="1" applyAlignment="1">
      <alignment horizontal="center" vertical="top" wrapText="1"/>
    </xf>
    <xf numFmtId="0" fontId="0" fillId="2" borderId="0" xfId="0" applyFont="1" applyFill="1" applyAlignment="1">
      <alignment horizontal="right" vertical="top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0" fillId="2" borderId="1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5" fillId="2" borderId="3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center" wrapText="1"/>
    </xf>
    <xf numFmtId="0" fontId="4" fillId="2" borderId="0" xfId="0" applyFont="1" applyFill="1" applyAlignment="1">
      <alignment vertical="top" wrapText="1"/>
    </xf>
    <xf numFmtId="0" fontId="0" fillId="2" borderId="6" xfId="0" applyFont="1" applyFill="1" applyBorder="1" applyAlignment="1">
      <alignment vertical="top" wrapText="1"/>
    </xf>
    <xf numFmtId="0" fontId="0" fillId="2" borderId="4" xfId="0" applyFont="1" applyFill="1" applyBorder="1" applyAlignment="1">
      <alignment vertical="top" wrapText="1"/>
    </xf>
    <xf numFmtId="0" fontId="1" fillId="2" borderId="0" xfId="0" applyFont="1" applyFill="1" applyBorder="1" applyAlignment="1">
      <alignment vertical="top" wrapText="1"/>
    </xf>
    <xf numFmtId="0" fontId="6" fillId="2" borderId="0" xfId="0" applyFont="1" applyFill="1" applyAlignment="1">
      <alignment vertical="top" wrapText="1"/>
    </xf>
    <xf numFmtId="0" fontId="0" fillId="2" borderId="0" xfId="0" applyFont="1" applyFill="1" applyAlignment="1">
      <alignment vertical="center" wrapText="1"/>
    </xf>
    <xf numFmtId="0" fontId="2" fillId="2" borderId="5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vertical="top" wrapText="1"/>
    </xf>
    <xf numFmtId="43" fontId="0" fillId="2" borderId="0" xfId="1" applyFont="1" applyFill="1" applyAlignment="1">
      <alignment horizontal="right" vertical="top" wrapText="1"/>
    </xf>
    <xf numFmtId="0" fontId="0" fillId="2" borderId="0" xfId="0" applyFont="1" applyFill="1" applyAlignment="1">
      <alignment horizontal="center" vertical="top" wrapText="1"/>
    </xf>
    <xf numFmtId="43" fontId="0" fillId="2" borderId="0" xfId="1" applyFont="1" applyFill="1" applyAlignment="1">
      <alignment horizontal="center" vertical="center" wrapText="1"/>
    </xf>
    <xf numFmtId="43" fontId="0" fillId="2" borderId="0" xfId="1" applyFont="1" applyFill="1" applyAlignment="1">
      <alignment horizontal="center" vertical="top" wrapText="1"/>
    </xf>
    <xf numFmtId="4" fontId="5" fillId="2" borderId="3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0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3" fillId="2" borderId="3" xfId="0" applyNumberFormat="1" applyFont="1" applyFill="1" applyBorder="1" applyAlignment="1">
      <alignment horizontal="center" vertical="top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vertical="top" wrapText="1"/>
    </xf>
    <xf numFmtId="49" fontId="0" fillId="2" borderId="5" xfId="0" applyNumberFormat="1" applyFont="1" applyFill="1" applyBorder="1" applyAlignment="1">
      <alignment horizontal="center" vertical="top" wrapText="1"/>
    </xf>
    <xf numFmtId="0" fontId="0" fillId="2" borderId="5" xfId="0" applyFont="1" applyFill="1" applyBorder="1" applyAlignment="1">
      <alignment horizontal="center" vertical="top" wrapText="1"/>
    </xf>
    <xf numFmtId="4" fontId="0" fillId="2" borderId="5" xfId="0" applyNumberFormat="1" applyFont="1" applyFill="1" applyBorder="1" applyAlignment="1">
      <alignment horizontal="center" vertical="top" wrapText="1"/>
    </xf>
    <xf numFmtId="0" fontId="0" fillId="2" borderId="3" xfId="0" applyFont="1" applyFill="1" applyBorder="1" applyAlignment="1">
      <alignment vertical="top" wrapText="1"/>
    </xf>
    <xf numFmtId="49" fontId="0" fillId="2" borderId="3" xfId="0" applyNumberFormat="1" applyFont="1" applyFill="1" applyBorder="1" applyAlignment="1">
      <alignment horizontal="center" vertical="top" wrapText="1"/>
    </xf>
    <xf numFmtId="43" fontId="0" fillId="2" borderId="3" xfId="1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vertical="top" wrapText="1"/>
    </xf>
    <xf numFmtId="2" fontId="0" fillId="2" borderId="3" xfId="0" applyNumberFormat="1" applyFont="1" applyFill="1" applyBorder="1" applyAlignment="1">
      <alignment horizontal="center" vertical="top" wrapText="1"/>
    </xf>
    <xf numFmtId="49" fontId="3" fillId="2" borderId="5" xfId="0" applyNumberFormat="1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4" fontId="3" fillId="2" borderId="5" xfId="0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vertical="top" wrapText="1"/>
    </xf>
    <xf numFmtId="49" fontId="7" fillId="2" borderId="4" xfId="0" applyNumberFormat="1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4" fontId="7" fillId="2" borderId="4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top" wrapText="1"/>
    </xf>
    <xf numFmtId="49" fontId="1" fillId="2" borderId="3" xfId="0" applyNumberFormat="1" applyFont="1" applyFill="1" applyBorder="1" applyAlignment="1">
      <alignment horizontal="center" vertical="top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right" vertical="top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7"/>
  <sheetViews>
    <sheetView tabSelected="1" zoomScale="70" zoomScaleNormal="70" zoomScaleSheetLayoutView="100" workbookViewId="0">
      <selection activeCell="H17" sqref="H17"/>
    </sheetView>
  </sheetViews>
  <sheetFormatPr defaultRowHeight="12.75" x14ac:dyDescent="0.2"/>
  <cols>
    <col min="1" max="1" width="41.5" style="1" customWidth="1"/>
    <col min="2" max="2" width="9.5" style="1" customWidth="1"/>
    <col min="3" max="3" width="9" style="1" customWidth="1"/>
    <col min="4" max="4" width="15.5" style="22" customWidth="1"/>
    <col min="5" max="5" width="8.33203125" style="1" customWidth="1"/>
    <col min="6" max="7" width="8.6640625" style="1" customWidth="1"/>
    <col min="8" max="8" width="18.5" style="46" customWidth="1"/>
    <col min="9" max="9" width="18" style="46" customWidth="1"/>
    <col min="10" max="10" width="17.1640625" style="46" customWidth="1"/>
    <col min="11" max="11" width="22" style="1" customWidth="1"/>
    <col min="12" max="12" width="17.33203125" style="1" customWidth="1"/>
    <col min="13" max="13" width="19.33203125" style="1" customWidth="1"/>
    <col min="14" max="14" width="11.6640625" style="1" bestFit="1" customWidth="1"/>
    <col min="15" max="16384" width="9.33203125" style="1"/>
  </cols>
  <sheetData>
    <row r="1" spans="1:14" x14ac:dyDescent="0.2">
      <c r="A1" s="1" t="s">
        <v>0</v>
      </c>
    </row>
    <row r="2" spans="1:14" ht="38.25" customHeight="1" x14ac:dyDescent="0.2">
      <c r="A2" s="81" t="s">
        <v>149</v>
      </c>
      <c r="B2" s="81"/>
      <c r="C2" s="81"/>
      <c r="D2" s="81"/>
      <c r="E2" s="81"/>
      <c r="F2" s="81"/>
      <c r="G2" s="81"/>
      <c r="H2" s="81"/>
      <c r="I2" s="81"/>
      <c r="J2" s="81"/>
      <c r="K2" s="39"/>
    </row>
    <row r="3" spans="1:14" ht="15.75" customHeight="1" x14ac:dyDescent="0.2">
      <c r="A3" s="80" t="s">
        <v>126</v>
      </c>
      <c r="B3" s="80"/>
      <c r="C3" s="80"/>
      <c r="D3" s="80"/>
      <c r="E3" s="80"/>
      <c r="F3" s="80"/>
      <c r="G3" s="80"/>
      <c r="H3" s="80"/>
      <c r="I3" s="80"/>
      <c r="J3" s="80"/>
      <c r="K3" s="80"/>
    </row>
    <row r="4" spans="1:14" ht="12.75" customHeight="1" x14ac:dyDescent="0.2">
      <c r="A4" s="40"/>
      <c r="B4" s="40"/>
      <c r="C4" s="40"/>
      <c r="D4" s="40"/>
      <c r="E4" s="40"/>
      <c r="F4" s="40"/>
      <c r="G4" s="40"/>
      <c r="H4" s="47"/>
      <c r="I4" s="47"/>
      <c r="J4" s="45" t="s">
        <v>154</v>
      </c>
      <c r="K4" s="23"/>
      <c r="N4" s="10"/>
    </row>
    <row r="5" spans="1:14" ht="25.5" customHeight="1" x14ac:dyDescent="0.2">
      <c r="A5" s="24" t="s">
        <v>1</v>
      </c>
      <c r="B5" s="24" t="s">
        <v>106</v>
      </c>
      <c r="C5" s="25" t="s">
        <v>76</v>
      </c>
      <c r="D5" s="24" t="s">
        <v>77</v>
      </c>
      <c r="E5" s="2" t="s">
        <v>78</v>
      </c>
      <c r="F5" s="3" t="s">
        <v>79</v>
      </c>
      <c r="G5" s="3" t="s">
        <v>152</v>
      </c>
      <c r="H5" s="33" t="s">
        <v>127</v>
      </c>
      <c r="I5" s="30" t="s">
        <v>128</v>
      </c>
      <c r="J5" s="49" t="s">
        <v>129</v>
      </c>
    </row>
    <row r="6" spans="1:14" ht="12.75" customHeight="1" x14ac:dyDescent="0.2">
      <c r="A6" s="16" t="s">
        <v>2</v>
      </c>
      <c r="B6" s="25"/>
      <c r="C6" s="25" t="s">
        <v>0</v>
      </c>
      <c r="D6" s="24" t="s">
        <v>0</v>
      </c>
      <c r="E6" s="24" t="s">
        <v>0</v>
      </c>
      <c r="F6" s="4"/>
      <c r="G6" s="4"/>
      <c r="H6" s="50">
        <f>H7+H53+H60+H79+H90+H113+H117+H123+H133+H140</f>
        <v>47879139.499999993</v>
      </c>
      <c r="I6" s="50">
        <f>I7+I53+I60+I79+I90+I113+I117+I123+I133+I140+I144</f>
        <v>25382294</v>
      </c>
      <c r="J6" s="50">
        <f>J7+J53+J60+J79+J90+J113+J117+J123+J133+J140+J144</f>
        <v>25422685</v>
      </c>
      <c r="K6" s="10"/>
      <c r="L6" s="14"/>
      <c r="M6" s="15"/>
    </row>
    <row r="7" spans="1:14" ht="25.5" customHeight="1" x14ac:dyDescent="0.2">
      <c r="A7" s="17" t="s">
        <v>45</v>
      </c>
      <c r="B7" s="26">
        <v>807</v>
      </c>
      <c r="C7" s="26" t="s">
        <v>115</v>
      </c>
      <c r="D7" s="5" t="s">
        <v>0</v>
      </c>
      <c r="E7" s="5" t="s">
        <v>0</v>
      </c>
      <c r="F7" s="5"/>
      <c r="G7" s="5"/>
      <c r="H7" s="50">
        <f>H8+H14+H36</f>
        <v>27671551.449999999</v>
      </c>
      <c r="I7" s="50">
        <f t="shared" ref="I7:J7" si="0">I8+I14+I36</f>
        <v>10391456.949999999</v>
      </c>
      <c r="J7" s="50">
        <f t="shared" si="0"/>
        <v>11512903.41</v>
      </c>
      <c r="K7" s="10"/>
      <c r="L7" s="15"/>
    </row>
    <row r="8" spans="1:14" ht="25.5" customHeight="1" x14ac:dyDescent="0.2">
      <c r="A8" s="17" t="s">
        <v>3</v>
      </c>
      <c r="B8" s="26">
        <v>807</v>
      </c>
      <c r="C8" s="26" t="s">
        <v>4</v>
      </c>
      <c r="D8" s="5" t="s">
        <v>0</v>
      </c>
      <c r="E8" s="5" t="s">
        <v>0</v>
      </c>
      <c r="F8" s="5"/>
      <c r="G8" s="5"/>
      <c r="H8" s="50">
        <f t="shared" ref="H8:J10" si="1">H9</f>
        <v>1579102.71</v>
      </c>
      <c r="I8" s="50">
        <f t="shared" si="1"/>
        <v>1579102.71</v>
      </c>
      <c r="J8" s="50">
        <f t="shared" si="1"/>
        <v>1579102.71</v>
      </c>
      <c r="K8" s="10"/>
      <c r="L8" s="15"/>
      <c r="M8" s="15"/>
    </row>
    <row r="9" spans="1:14" ht="12.75" customHeight="1" x14ac:dyDescent="0.2">
      <c r="A9" s="17" t="s">
        <v>5</v>
      </c>
      <c r="B9" s="26">
        <v>807</v>
      </c>
      <c r="C9" s="26" t="s">
        <v>4</v>
      </c>
      <c r="D9" s="5" t="s">
        <v>6</v>
      </c>
      <c r="E9" s="5" t="s">
        <v>0</v>
      </c>
      <c r="F9" s="5"/>
      <c r="G9" s="5"/>
      <c r="H9" s="50">
        <f>H10</f>
        <v>1579102.71</v>
      </c>
      <c r="I9" s="50">
        <f t="shared" si="1"/>
        <v>1579102.71</v>
      </c>
      <c r="J9" s="50">
        <f t="shared" si="1"/>
        <v>1579102.71</v>
      </c>
    </row>
    <row r="10" spans="1:14" ht="38.25" customHeight="1" x14ac:dyDescent="0.2">
      <c r="A10" s="17" t="s">
        <v>7</v>
      </c>
      <c r="B10" s="26">
        <v>807</v>
      </c>
      <c r="C10" s="26" t="s">
        <v>4</v>
      </c>
      <c r="D10" s="5" t="s">
        <v>8</v>
      </c>
      <c r="E10" s="5" t="s">
        <v>0</v>
      </c>
      <c r="F10" s="5"/>
      <c r="G10" s="5"/>
      <c r="H10" s="50">
        <f t="shared" si="1"/>
        <v>1579102.71</v>
      </c>
      <c r="I10" s="50">
        <f t="shared" si="1"/>
        <v>1579102.71</v>
      </c>
      <c r="J10" s="50">
        <f t="shared" si="1"/>
        <v>1579102.71</v>
      </c>
    </row>
    <row r="11" spans="1:14" ht="13.5" customHeight="1" x14ac:dyDescent="0.2">
      <c r="A11" s="18" t="s">
        <v>9</v>
      </c>
      <c r="B11" s="27">
        <v>807</v>
      </c>
      <c r="C11" s="27" t="s">
        <v>4</v>
      </c>
      <c r="D11" s="6" t="s">
        <v>10</v>
      </c>
      <c r="E11" s="6" t="s">
        <v>0</v>
      </c>
      <c r="F11" s="6"/>
      <c r="G11" s="6"/>
      <c r="H11" s="51">
        <f>H12+H13</f>
        <v>1579102.71</v>
      </c>
      <c r="I11" s="51">
        <f t="shared" ref="I11:J11" si="2">I12+I13</f>
        <v>1579102.71</v>
      </c>
      <c r="J11" s="51">
        <f t="shared" si="2"/>
        <v>1579102.71</v>
      </c>
    </row>
    <row r="12" spans="1:14" ht="12.75" customHeight="1" x14ac:dyDescent="0.2">
      <c r="A12" s="19" t="s">
        <v>80</v>
      </c>
      <c r="B12" s="28">
        <v>807</v>
      </c>
      <c r="C12" s="28" t="s">
        <v>4</v>
      </c>
      <c r="D12" s="7" t="s">
        <v>10</v>
      </c>
      <c r="E12" s="7">
        <v>121</v>
      </c>
      <c r="F12" s="7">
        <v>211</v>
      </c>
      <c r="G12" s="7"/>
      <c r="H12" s="52">
        <v>1212828.5</v>
      </c>
      <c r="I12" s="52">
        <v>1212828.5</v>
      </c>
      <c r="J12" s="52">
        <v>1212828.5</v>
      </c>
    </row>
    <row r="13" spans="1:14" ht="12.75" customHeight="1" x14ac:dyDescent="0.2">
      <c r="A13" s="19" t="s">
        <v>81</v>
      </c>
      <c r="B13" s="28">
        <v>807</v>
      </c>
      <c r="C13" s="28" t="s">
        <v>4</v>
      </c>
      <c r="D13" s="7" t="s">
        <v>10</v>
      </c>
      <c r="E13" s="7">
        <v>129</v>
      </c>
      <c r="F13" s="7">
        <v>213</v>
      </c>
      <c r="G13" s="7"/>
      <c r="H13" s="52">
        <v>366274.21</v>
      </c>
      <c r="I13" s="52">
        <v>366274.21</v>
      </c>
      <c r="J13" s="52">
        <v>366274.21</v>
      </c>
    </row>
    <row r="14" spans="1:14" ht="25.5" customHeight="1" x14ac:dyDescent="0.2">
      <c r="A14" s="17" t="s">
        <v>11</v>
      </c>
      <c r="B14" s="26">
        <v>807</v>
      </c>
      <c r="C14" s="26" t="s">
        <v>12</v>
      </c>
      <c r="D14" s="5" t="s">
        <v>0</v>
      </c>
      <c r="E14" s="5" t="s">
        <v>0</v>
      </c>
      <c r="F14" s="5"/>
      <c r="G14" s="5"/>
      <c r="H14" s="50">
        <f>H15</f>
        <v>8230279.2400000002</v>
      </c>
      <c r="I14" s="50">
        <f>I15</f>
        <v>7410354.2400000002</v>
      </c>
      <c r="J14" s="50">
        <f t="shared" ref="J14" si="3">J15</f>
        <v>8371800.7000000002</v>
      </c>
    </row>
    <row r="15" spans="1:14" ht="12.75" customHeight="1" x14ac:dyDescent="0.2">
      <c r="A15" s="17" t="s">
        <v>5</v>
      </c>
      <c r="B15" s="26">
        <v>807</v>
      </c>
      <c r="C15" s="26" t="s">
        <v>12</v>
      </c>
      <c r="D15" s="5" t="s">
        <v>6</v>
      </c>
      <c r="E15" s="5" t="s">
        <v>0</v>
      </c>
      <c r="F15" s="5"/>
      <c r="G15" s="5"/>
      <c r="H15" s="50">
        <f>H16</f>
        <v>8230279.2400000002</v>
      </c>
      <c r="I15" s="50">
        <f t="shared" ref="I15:J16" si="4">I16</f>
        <v>7410354.2400000002</v>
      </c>
      <c r="J15" s="50">
        <f t="shared" si="4"/>
        <v>8371800.7000000002</v>
      </c>
    </row>
    <row r="16" spans="1:14" ht="38.25" customHeight="1" x14ac:dyDescent="0.2">
      <c r="A16" s="17" t="s">
        <v>7</v>
      </c>
      <c r="B16" s="26">
        <v>807</v>
      </c>
      <c r="C16" s="26" t="s">
        <v>12</v>
      </c>
      <c r="D16" s="5" t="s">
        <v>8</v>
      </c>
      <c r="E16" s="5" t="s">
        <v>0</v>
      </c>
      <c r="F16" s="5"/>
      <c r="G16" s="5"/>
      <c r="H16" s="50">
        <f>H17</f>
        <v>8230279.2400000002</v>
      </c>
      <c r="I16" s="50">
        <f t="shared" si="4"/>
        <v>7410354.2400000002</v>
      </c>
      <c r="J16" s="50">
        <f t="shared" si="4"/>
        <v>8371800.7000000002</v>
      </c>
    </row>
    <row r="17" spans="1:10" ht="27" customHeight="1" x14ac:dyDescent="0.2">
      <c r="A17" s="18" t="s">
        <v>13</v>
      </c>
      <c r="B17" s="27">
        <v>807</v>
      </c>
      <c r="C17" s="27" t="s">
        <v>12</v>
      </c>
      <c r="D17" s="6" t="s">
        <v>14</v>
      </c>
      <c r="E17" s="6" t="s">
        <v>0</v>
      </c>
      <c r="F17" s="6"/>
      <c r="G17" s="6"/>
      <c r="H17" s="51">
        <f>H18+H23+H31</f>
        <v>8230279.2400000002</v>
      </c>
      <c r="I17" s="51">
        <f>I18+I23+I31</f>
        <v>7410354.2400000002</v>
      </c>
      <c r="J17" s="51">
        <f>J18+J23+J31</f>
        <v>8371800.7000000002</v>
      </c>
    </row>
    <row r="18" spans="1:10" ht="13.5" customHeight="1" x14ac:dyDescent="0.2">
      <c r="A18" s="18" t="s">
        <v>82</v>
      </c>
      <c r="B18" s="27">
        <v>807</v>
      </c>
      <c r="C18" s="27" t="s">
        <v>12</v>
      </c>
      <c r="D18" s="6" t="s">
        <v>14</v>
      </c>
      <c r="E18" s="6">
        <v>100</v>
      </c>
      <c r="F18" s="6">
        <v>200</v>
      </c>
      <c r="G18" s="6"/>
      <c r="H18" s="53">
        <f>H19+H20+H21+H22</f>
        <v>5896779.2400000002</v>
      </c>
      <c r="I18" s="53">
        <f t="shared" ref="I18:J18" si="5">I19+I20+I21+I22</f>
        <v>5396779.2400000002</v>
      </c>
      <c r="J18" s="53">
        <f t="shared" si="5"/>
        <v>5896779.2400000002</v>
      </c>
    </row>
    <row r="19" spans="1:10" ht="12.75" customHeight="1" x14ac:dyDescent="0.2">
      <c r="A19" s="19" t="s">
        <v>80</v>
      </c>
      <c r="B19" s="28">
        <v>807</v>
      </c>
      <c r="C19" s="28" t="s">
        <v>12</v>
      </c>
      <c r="D19" s="7" t="s">
        <v>14</v>
      </c>
      <c r="E19" s="7">
        <v>121</v>
      </c>
      <c r="F19" s="7">
        <v>211</v>
      </c>
      <c r="G19" s="7"/>
      <c r="H19" s="52">
        <f>4056661.8+80649.44</f>
        <v>4137311.2399999998</v>
      </c>
      <c r="I19" s="52">
        <f t="shared" ref="I19:J19" si="6">4056661.8+80649.44</f>
        <v>4137311.2399999998</v>
      </c>
      <c r="J19" s="52">
        <f t="shared" si="6"/>
        <v>4137311.2399999998</v>
      </c>
    </row>
    <row r="20" spans="1:10" ht="25.5" customHeight="1" x14ac:dyDescent="0.2">
      <c r="A20" s="19" t="s">
        <v>107</v>
      </c>
      <c r="B20" s="28">
        <v>807</v>
      </c>
      <c r="C20" s="28" t="s">
        <v>12</v>
      </c>
      <c r="D20" s="7" t="s">
        <v>14</v>
      </c>
      <c r="E20" s="7">
        <v>122</v>
      </c>
      <c r="F20" s="7">
        <v>212</v>
      </c>
      <c r="G20" s="7"/>
      <c r="H20" s="52">
        <v>10000</v>
      </c>
      <c r="I20" s="52">
        <v>10000</v>
      </c>
      <c r="J20" s="52">
        <v>10000</v>
      </c>
    </row>
    <row r="21" spans="1:10" ht="12.75" customHeight="1" x14ac:dyDescent="0.2">
      <c r="A21" s="19" t="s">
        <v>81</v>
      </c>
      <c r="B21" s="28">
        <v>807</v>
      </c>
      <c r="C21" s="28" t="s">
        <v>12</v>
      </c>
      <c r="D21" s="7" t="s">
        <v>14</v>
      </c>
      <c r="E21" s="7">
        <v>129</v>
      </c>
      <c r="F21" s="7">
        <v>213</v>
      </c>
      <c r="G21" s="7"/>
      <c r="H21" s="52">
        <v>1249468</v>
      </c>
      <c r="I21" s="52">
        <v>1249468</v>
      </c>
      <c r="J21" s="52">
        <v>1249468</v>
      </c>
    </row>
    <row r="22" spans="1:10" ht="12.75" customHeight="1" x14ac:dyDescent="0.2">
      <c r="A22" s="21" t="s">
        <v>148</v>
      </c>
      <c r="B22" s="29">
        <v>807</v>
      </c>
      <c r="C22" s="29" t="s">
        <v>12</v>
      </c>
      <c r="D22" s="9" t="s">
        <v>14</v>
      </c>
      <c r="E22" s="9">
        <v>122</v>
      </c>
      <c r="F22" s="9">
        <v>214</v>
      </c>
      <c r="G22" s="9"/>
      <c r="H22" s="54">
        <v>500000</v>
      </c>
      <c r="I22" s="54">
        <v>0</v>
      </c>
      <c r="J22" s="54">
        <v>500000</v>
      </c>
    </row>
    <row r="23" spans="1:10" ht="40.5" customHeight="1" x14ac:dyDescent="0.2">
      <c r="A23" s="18" t="s">
        <v>46</v>
      </c>
      <c r="B23" s="27">
        <v>807</v>
      </c>
      <c r="C23" s="27" t="s">
        <v>12</v>
      </c>
      <c r="D23" s="6" t="s">
        <v>14</v>
      </c>
      <c r="E23" s="6">
        <v>200</v>
      </c>
      <c r="F23" s="6">
        <v>200</v>
      </c>
      <c r="G23" s="6"/>
      <c r="H23" s="53">
        <f>H24+H25+H26+H27+H28+H29+H30</f>
        <v>2271500</v>
      </c>
      <c r="I23" s="53">
        <f>I24+I25+I26+I27+I28+I29+I30</f>
        <v>1951575</v>
      </c>
      <c r="J23" s="53">
        <f t="shared" ref="J23" si="7">J24+J25+J26+J27+J28+J29+J30</f>
        <v>2413021.46</v>
      </c>
    </row>
    <row r="24" spans="1:10" ht="12.75" customHeight="1" x14ac:dyDescent="0.2">
      <c r="A24" s="19" t="s">
        <v>83</v>
      </c>
      <c r="B24" s="28">
        <v>807</v>
      </c>
      <c r="C24" s="28" t="s">
        <v>12</v>
      </c>
      <c r="D24" s="7" t="s">
        <v>14</v>
      </c>
      <c r="E24" s="7">
        <v>242</v>
      </c>
      <c r="F24" s="7">
        <v>221</v>
      </c>
      <c r="G24" s="7"/>
      <c r="H24" s="52">
        <v>200000</v>
      </c>
      <c r="I24" s="52">
        <v>180000</v>
      </c>
      <c r="J24" s="52">
        <v>300000</v>
      </c>
    </row>
    <row r="25" spans="1:10" ht="12.75" customHeight="1" x14ac:dyDescent="0.2">
      <c r="A25" s="19" t="s">
        <v>84</v>
      </c>
      <c r="B25" s="28">
        <v>807</v>
      </c>
      <c r="C25" s="28" t="s">
        <v>12</v>
      </c>
      <c r="D25" s="7" t="s">
        <v>14</v>
      </c>
      <c r="E25" s="7">
        <v>242</v>
      </c>
      <c r="F25" s="7">
        <v>226</v>
      </c>
      <c r="G25" s="7"/>
      <c r="H25" s="52">
        <v>150000</v>
      </c>
      <c r="I25" s="52">
        <v>150000</v>
      </c>
      <c r="J25" s="52">
        <v>200000</v>
      </c>
    </row>
    <row r="26" spans="1:10" ht="12.75" customHeight="1" x14ac:dyDescent="0.2">
      <c r="A26" s="19" t="s">
        <v>83</v>
      </c>
      <c r="B26" s="28">
        <v>807</v>
      </c>
      <c r="C26" s="28" t="s">
        <v>12</v>
      </c>
      <c r="D26" s="7" t="s">
        <v>14</v>
      </c>
      <c r="E26" s="7">
        <v>244</v>
      </c>
      <c r="F26" s="7">
        <v>221</v>
      </c>
      <c r="G26" s="7"/>
      <c r="H26" s="52">
        <v>10000</v>
      </c>
      <c r="I26" s="52">
        <v>10000</v>
      </c>
      <c r="J26" s="52">
        <v>10000</v>
      </c>
    </row>
    <row r="27" spans="1:10" ht="12.75" customHeight="1" x14ac:dyDescent="0.2">
      <c r="A27" s="19" t="s">
        <v>93</v>
      </c>
      <c r="B27" s="28">
        <v>807</v>
      </c>
      <c r="C27" s="28" t="s">
        <v>12</v>
      </c>
      <c r="D27" s="7" t="s">
        <v>14</v>
      </c>
      <c r="E27" s="7">
        <v>244</v>
      </c>
      <c r="F27" s="7">
        <v>222</v>
      </c>
      <c r="G27" s="7"/>
      <c r="H27" s="52">
        <v>700000</v>
      </c>
      <c r="I27" s="52">
        <v>450000</v>
      </c>
      <c r="J27" s="52">
        <v>500000</v>
      </c>
    </row>
    <row r="28" spans="1:10" ht="12.75" customHeight="1" x14ac:dyDescent="0.2">
      <c r="A28" s="19" t="s">
        <v>85</v>
      </c>
      <c r="B28" s="28">
        <v>807</v>
      </c>
      <c r="C28" s="28" t="s">
        <v>12</v>
      </c>
      <c r="D28" s="7" t="s">
        <v>14</v>
      </c>
      <c r="E28" s="7">
        <v>244</v>
      </c>
      <c r="F28" s="7">
        <v>223</v>
      </c>
      <c r="G28" s="7"/>
      <c r="H28" s="52">
        <v>1500</v>
      </c>
      <c r="I28" s="52">
        <v>1575</v>
      </c>
      <c r="J28" s="52">
        <v>3000</v>
      </c>
    </row>
    <row r="29" spans="1:10" ht="12.75" customHeight="1" x14ac:dyDescent="0.2">
      <c r="A29" s="19" t="s">
        <v>84</v>
      </c>
      <c r="B29" s="28">
        <v>807</v>
      </c>
      <c r="C29" s="28" t="s">
        <v>12</v>
      </c>
      <c r="D29" s="7" t="s">
        <v>14</v>
      </c>
      <c r="E29" s="7">
        <v>244</v>
      </c>
      <c r="F29" s="7">
        <v>226</v>
      </c>
      <c r="G29" s="7"/>
      <c r="H29" s="52">
        <v>200000</v>
      </c>
      <c r="I29" s="52">
        <v>150000</v>
      </c>
      <c r="J29" s="52">
        <v>200000</v>
      </c>
    </row>
    <row r="30" spans="1:10" ht="12.75" customHeight="1" x14ac:dyDescent="0.2">
      <c r="A30" s="19" t="s">
        <v>85</v>
      </c>
      <c r="B30" s="28">
        <v>807</v>
      </c>
      <c r="C30" s="28" t="s">
        <v>12</v>
      </c>
      <c r="D30" s="7" t="s">
        <v>14</v>
      </c>
      <c r="E30" s="7">
        <v>247</v>
      </c>
      <c r="F30" s="7">
        <v>223</v>
      </c>
      <c r="G30" s="7"/>
      <c r="H30" s="52">
        <v>1010000</v>
      </c>
      <c r="I30" s="52">
        <v>1010000</v>
      </c>
      <c r="J30" s="52">
        <v>1200021.46</v>
      </c>
    </row>
    <row r="31" spans="1:10" ht="13.5" customHeight="1" x14ac:dyDescent="0.2">
      <c r="A31" s="18" t="s">
        <v>15</v>
      </c>
      <c r="B31" s="27">
        <v>807</v>
      </c>
      <c r="C31" s="27" t="s">
        <v>12</v>
      </c>
      <c r="D31" s="6" t="s">
        <v>14</v>
      </c>
      <c r="E31" s="6">
        <v>800</v>
      </c>
      <c r="F31" s="6">
        <v>200</v>
      </c>
      <c r="G31" s="6"/>
      <c r="H31" s="53">
        <f>H32+H33+H34+H35</f>
        <v>62000</v>
      </c>
      <c r="I31" s="53">
        <f t="shared" ref="I31:J31" si="8">I32+I33+I34+I35</f>
        <v>62000</v>
      </c>
      <c r="J31" s="53">
        <f t="shared" si="8"/>
        <v>62000</v>
      </c>
    </row>
    <row r="32" spans="1:10" ht="12.75" customHeight="1" x14ac:dyDescent="0.2">
      <c r="A32" s="19" t="s">
        <v>86</v>
      </c>
      <c r="B32" s="28">
        <v>807</v>
      </c>
      <c r="C32" s="28" t="s">
        <v>12</v>
      </c>
      <c r="D32" s="7" t="s">
        <v>14</v>
      </c>
      <c r="E32" s="7">
        <v>851</v>
      </c>
      <c r="F32" s="7">
        <v>291</v>
      </c>
      <c r="G32" s="7"/>
      <c r="H32" s="52">
        <v>18000</v>
      </c>
      <c r="I32" s="52">
        <v>18000</v>
      </c>
      <c r="J32" s="52">
        <v>18000</v>
      </c>
    </row>
    <row r="33" spans="1:11" ht="12.75" customHeight="1" x14ac:dyDescent="0.2">
      <c r="A33" s="19" t="s">
        <v>87</v>
      </c>
      <c r="B33" s="28">
        <v>807</v>
      </c>
      <c r="C33" s="28" t="s">
        <v>12</v>
      </c>
      <c r="D33" s="7" t="s">
        <v>14</v>
      </c>
      <c r="E33" s="7">
        <v>852</v>
      </c>
      <c r="F33" s="7">
        <v>291</v>
      </c>
      <c r="G33" s="7"/>
      <c r="H33" s="52">
        <v>7000</v>
      </c>
      <c r="I33" s="52">
        <v>7000</v>
      </c>
      <c r="J33" s="52">
        <v>7000</v>
      </c>
    </row>
    <row r="34" spans="1:11" ht="12.75" customHeight="1" x14ac:dyDescent="0.2">
      <c r="A34" s="19" t="s">
        <v>88</v>
      </c>
      <c r="B34" s="28">
        <v>807</v>
      </c>
      <c r="C34" s="28" t="s">
        <v>12</v>
      </c>
      <c r="D34" s="7" t="s">
        <v>14</v>
      </c>
      <c r="E34" s="7">
        <v>853</v>
      </c>
      <c r="F34" s="7">
        <v>292</v>
      </c>
      <c r="G34" s="7"/>
      <c r="H34" s="52">
        <v>30000</v>
      </c>
      <c r="I34" s="52">
        <v>30000</v>
      </c>
      <c r="J34" s="52">
        <v>30000</v>
      </c>
    </row>
    <row r="35" spans="1:11" ht="12.75" customHeight="1" x14ac:dyDescent="0.2">
      <c r="A35" s="19" t="s">
        <v>88</v>
      </c>
      <c r="B35" s="28">
        <v>807</v>
      </c>
      <c r="C35" s="28" t="s">
        <v>12</v>
      </c>
      <c r="D35" s="7" t="s">
        <v>14</v>
      </c>
      <c r="E35" s="7">
        <v>853</v>
      </c>
      <c r="F35" s="7">
        <v>296</v>
      </c>
      <c r="G35" s="7"/>
      <c r="H35" s="52">
        <v>7000</v>
      </c>
      <c r="I35" s="52">
        <v>7000</v>
      </c>
      <c r="J35" s="52">
        <v>7000</v>
      </c>
    </row>
    <row r="36" spans="1:11" ht="12.75" customHeight="1" x14ac:dyDescent="0.2">
      <c r="A36" s="17" t="s">
        <v>16</v>
      </c>
      <c r="B36" s="26">
        <v>807</v>
      </c>
      <c r="C36" s="26" t="s">
        <v>17</v>
      </c>
      <c r="D36" s="5" t="s">
        <v>0</v>
      </c>
      <c r="E36" s="5" t="s">
        <v>0</v>
      </c>
      <c r="F36" s="5"/>
      <c r="G36" s="5"/>
      <c r="H36" s="50">
        <f>H37</f>
        <v>17862169.5</v>
      </c>
      <c r="I36" s="50">
        <f t="shared" ref="I36:J36" si="9">I37</f>
        <v>1402000</v>
      </c>
      <c r="J36" s="50">
        <f t="shared" si="9"/>
        <v>1562000</v>
      </c>
      <c r="K36" s="10"/>
    </row>
    <row r="37" spans="1:11" ht="12.75" customHeight="1" x14ac:dyDescent="0.2">
      <c r="A37" s="17" t="s">
        <v>5</v>
      </c>
      <c r="B37" s="26">
        <v>807</v>
      </c>
      <c r="C37" s="26" t="s">
        <v>17</v>
      </c>
      <c r="D37" s="5" t="s">
        <v>6</v>
      </c>
      <c r="E37" s="5" t="s">
        <v>0</v>
      </c>
      <c r="F37" s="5"/>
      <c r="G37" s="5"/>
      <c r="H37" s="50">
        <f>H38+H50</f>
        <v>17862169.5</v>
      </c>
      <c r="I37" s="50">
        <f t="shared" ref="I37:J37" si="10">I38+I50</f>
        <v>1402000</v>
      </c>
      <c r="J37" s="50">
        <f t="shared" si="10"/>
        <v>1562000</v>
      </c>
      <c r="K37" s="10"/>
    </row>
    <row r="38" spans="1:11" ht="40.5" x14ac:dyDescent="0.2">
      <c r="A38" s="18" t="s">
        <v>18</v>
      </c>
      <c r="B38" s="27">
        <v>807</v>
      </c>
      <c r="C38" s="27" t="s">
        <v>17</v>
      </c>
      <c r="D38" s="6" t="s">
        <v>19</v>
      </c>
      <c r="E38" s="6" t="s">
        <v>0</v>
      </c>
      <c r="F38" s="6"/>
      <c r="G38" s="6"/>
      <c r="H38" s="51">
        <f>H39</f>
        <v>17612169.5</v>
      </c>
      <c r="I38" s="51">
        <f t="shared" ref="I38:J38" si="11">I39</f>
        <v>1202000</v>
      </c>
      <c r="J38" s="51">
        <f t="shared" si="11"/>
        <v>1412000</v>
      </c>
    </row>
    <row r="39" spans="1:11" ht="38.25" x14ac:dyDescent="0.2">
      <c r="A39" s="19" t="s">
        <v>46</v>
      </c>
      <c r="B39" s="27">
        <v>807</v>
      </c>
      <c r="C39" s="27" t="s">
        <v>17</v>
      </c>
      <c r="D39" s="6" t="s">
        <v>19</v>
      </c>
      <c r="E39" s="6" t="s">
        <v>125</v>
      </c>
      <c r="F39" s="6"/>
      <c r="G39" s="6"/>
      <c r="H39" s="53">
        <f>H40+H41+H42+H43+H44+H45+H46+H48+H47+H49</f>
        <v>17612169.5</v>
      </c>
      <c r="I39" s="53">
        <f t="shared" ref="I39:J39" si="12">I40+I41+I42+I43+I44+I45+I46+I48+I47+I49</f>
        <v>1202000</v>
      </c>
      <c r="J39" s="53">
        <f t="shared" si="12"/>
        <v>1412000</v>
      </c>
    </row>
    <row r="40" spans="1:11" ht="25.5" x14ac:dyDescent="0.2">
      <c r="A40" s="19" t="s">
        <v>89</v>
      </c>
      <c r="B40" s="28">
        <v>807</v>
      </c>
      <c r="C40" s="28" t="s">
        <v>17</v>
      </c>
      <c r="D40" s="7" t="s">
        <v>19</v>
      </c>
      <c r="E40" s="7">
        <v>242</v>
      </c>
      <c r="F40" s="7">
        <v>225</v>
      </c>
      <c r="G40" s="7"/>
      <c r="H40" s="52">
        <v>200000</v>
      </c>
      <c r="I40" s="52">
        <v>72000</v>
      </c>
      <c r="J40" s="52">
        <v>82000</v>
      </c>
    </row>
    <row r="41" spans="1:11" ht="25.5" x14ac:dyDescent="0.2">
      <c r="A41" s="19" t="s">
        <v>90</v>
      </c>
      <c r="B41" s="28">
        <v>807</v>
      </c>
      <c r="C41" s="28" t="s">
        <v>17</v>
      </c>
      <c r="D41" s="7" t="s">
        <v>19</v>
      </c>
      <c r="E41" s="7">
        <v>242</v>
      </c>
      <c r="F41" s="7">
        <v>226</v>
      </c>
      <c r="G41" s="7"/>
      <c r="H41" s="52">
        <v>200000</v>
      </c>
      <c r="I41" s="52">
        <v>180000</v>
      </c>
      <c r="J41" s="52">
        <v>180000</v>
      </c>
    </row>
    <row r="42" spans="1:11" x14ac:dyDescent="0.2">
      <c r="A42" s="19" t="s">
        <v>91</v>
      </c>
      <c r="B42" s="28">
        <v>807</v>
      </c>
      <c r="C42" s="28" t="s">
        <v>17</v>
      </c>
      <c r="D42" s="7" t="s">
        <v>19</v>
      </c>
      <c r="E42" s="7">
        <v>242</v>
      </c>
      <c r="F42" s="7">
        <v>310</v>
      </c>
      <c r="G42" s="7"/>
      <c r="H42" s="52">
        <v>100000</v>
      </c>
      <c r="I42" s="52">
        <v>50000</v>
      </c>
      <c r="J42" s="52">
        <v>50000</v>
      </c>
    </row>
    <row r="43" spans="1:11" x14ac:dyDescent="0.2">
      <c r="A43" s="19" t="s">
        <v>92</v>
      </c>
      <c r="B43" s="28">
        <v>807</v>
      </c>
      <c r="C43" s="28" t="s">
        <v>17</v>
      </c>
      <c r="D43" s="7" t="s">
        <v>19</v>
      </c>
      <c r="E43" s="7">
        <v>242</v>
      </c>
      <c r="F43" s="7">
        <v>346</v>
      </c>
      <c r="G43" s="7"/>
      <c r="H43" s="52">
        <v>100000</v>
      </c>
      <c r="I43" s="52">
        <v>50000</v>
      </c>
      <c r="J43" s="52">
        <v>50000</v>
      </c>
    </row>
    <row r="44" spans="1:11" ht="25.5" x14ac:dyDescent="0.2">
      <c r="A44" s="19" t="s">
        <v>89</v>
      </c>
      <c r="B44" s="28">
        <v>807</v>
      </c>
      <c r="C44" s="28" t="s">
        <v>17</v>
      </c>
      <c r="D44" s="7" t="s">
        <v>19</v>
      </c>
      <c r="E44" s="7">
        <v>244</v>
      </c>
      <c r="F44" s="7">
        <v>225</v>
      </c>
      <c r="G44" s="7"/>
      <c r="H44" s="52">
        <v>500000</v>
      </c>
      <c r="I44" s="52">
        <v>250000</v>
      </c>
      <c r="J44" s="52">
        <v>300000</v>
      </c>
    </row>
    <row r="45" spans="1:11" x14ac:dyDescent="0.2">
      <c r="A45" s="19" t="s">
        <v>84</v>
      </c>
      <c r="B45" s="28">
        <v>807</v>
      </c>
      <c r="C45" s="28" t="s">
        <v>17</v>
      </c>
      <c r="D45" s="7" t="s">
        <v>19</v>
      </c>
      <c r="E45" s="7">
        <v>244</v>
      </c>
      <c r="F45" s="7">
        <v>226</v>
      </c>
      <c r="G45" s="7"/>
      <c r="H45" s="52">
        <f>450000</f>
        <v>450000</v>
      </c>
      <c r="I45" s="52">
        <v>100000</v>
      </c>
      <c r="J45" s="52">
        <v>200000</v>
      </c>
    </row>
    <row r="46" spans="1:11" x14ac:dyDescent="0.2">
      <c r="A46" s="19" t="s">
        <v>84</v>
      </c>
      <c r="B46" s="28" t="s">
        <v>139</v>
      </c>
      <c r="C46" s="28" t="s">
        <v>17</v>
      </c>
      <c r="D46" s="7" t="s">
        <v>19</v>
      </c>
      <c r="E46" s="7">
        <v>244</v>
      </c>
      <c r="F46" s="7">
        <v>226</v>
      </c>
      <c r="G46" s="7">
        <v>9000</v>
      </c>
      <c r="H46" s="52">
        <v>15262169.5</v>
      </c>
      <c r="I46" s="52">
        <v>0</v>
      </c>
      <c r="J46" s="52">
        <v>0</v>
      </c>
    </row>
    <row r="47" spans="1:11" x14ac:dyDescent="0.2">
      <c r="A47" s="19" t="s">
        <v>91</v>
      </c>
      <c r="B47" s="28">
        <v>807</v>
      </c>
      <c r="C47" s="28" t="s">
        <v>17</v>
      </c>
      <c r="D47" s="7" t="s">
        <v>19</v>
      </c>
      <c r="E47" s="7">
        <v>244</v>
      </c>
      <c r="F47" s="7">
        <v>310</v>
      </c>
      <c r="G47" s="7"/>
      <c r="H47" s="52">
        <v>100000</v>
      </c>
      <c r="I47" s="52">
        <v>50000</v>
      </c>
      <c r="J47" s="52">
        <v>50000</v>
      </c>
    </row>
    <row r="48" spans="1:11" x14ac:dyDescent="0.2">
      <c r="A48" s="19" t="s">
        <v>94</v>
      </c>
      <c r="B48" s="28">
        <v>807</v>
      </c>
      <c r="C48" s="28" t="s">
        <v>17</v>
      </c>
      <c r="D48" s="7" t="s">
        <v>19</v>
      </c>
      <c r="E48" s="7">
        <v>244</v>
      </c>
      <c r="F48" s="7">
        <v>343</v>
      </c>
      <c r="G48" s="7"/>
      <c r="H48" s="52">
        <v>600000</v>
      </c>
      <c r="I48" s="52">
        <v>400000</v>
      </c>
      <c r="J48" s="52">
        <v>400000</v>
      </c>
    </row>
    <row r="49" spans="1:10" x14ac:dyDescent="0.2">
      <c r="A49" s="19" t="s">
        <v>92</v>
      </c>
      <c r="B49" s="28">
        <v>807</v>
      </c>
      <c r="C49" s="28" t="s">
        <v>17</v>
      </c>
      <c r="D49" s="7" t="s">
        <v>19</v>
      </c>
      <c r="E49" s="7">
        <v>244</v>
      </c>
      <c r="F49" s="7">
        <v>346</v>
      </c>
      <c r="G49" s="7"/>
      <c r="H49" s="52">
        <v>100000</v>
      </c>
      <c r="I49" s="52">
        <v>50000</v>
      </c>
      <c r="J49" s="52">
        <v>100000</v>
      </c>
    </row>
    <row r="50" spans="1:10" ht="27" customHeight="1" x14ac:dyDescent="0.2">
      <c r="A50" s="35" t="s">
        <v>75</v>
      </c>
      <c r="B50" s="27">
        <v>807</v>
      </c>
      <c r="C50" s="27" t="s">
        <v>17</v>
      </c>
      <c r="D50" s="6" t="s">
        <v>48</v>
      </c>
      <c r="E50" s="7">
        <v>200</v>
      </c>
      <c r="F50" s="7"/>
      <c r="G50" s="7"/>
      <c r="H50" s="53">
        <f>H52+H51</f>
        <v>250000</v>
      </c>
      <c r="I50" s="53">
        <f t="shared" ref="I50:J50" si="13">I52+I51</f>
        <v>200000</v>
      </c>
      <c r="J50" s="53">
        <f t="shared" si="13"/>
        <v>150000</v>
      </c>
    </row>
    <row r="51" spans="1:10" ht="25.5" customHeight="1" x14ac:dyDescent="0.2">
      <c r="A51" s="36" t="s">
        <v>90</v>
      </c>
      <c r="B51" s="29">
        <v>807</v>
      </c>
      <c r="C51" s="29" t="s">
        <v>17</v>
      </c>
      <c r="D51" s="9" t="s">
        <v>48</v>
      </c>
      <c r="E51" s="7">
        <v>242</v>
      </c>
      <c r="F51" s="7">
        <v>226</v>
      </c>
      <c r="G51" s="7"/>
      <c r="H51" s="54">
        <v>100000</v>
      </c>
      <c r="I51" s="54">
        <v>100000</v>
      </c>
      <c r="J51" s="54">
        <v>50000</v>
      </c>
    </row>
    <row r="52" spans="1:10" ht="12.75" customHeight="1" x14ac:dyDescent="0.2">
      <c r="A52" s="37" t="s">
        <v>84</v>
      </c>
      <c r="B52" s="28">
        <v>807</v>
      </c>
      <c r="C52" s="28" t="s">
        <v>17</v>
      </c>
      <c r="D52" s="7" t="s">
        <v>48</v>
      </c>
      <c r="E52" s="7">
        <v>244</v>
      </c>
      <c r="F52" s="7">
        <v>226</v>
      </c>
      <c r="G52" s="7"/>
      <c r="H52" s="52">
        <v>150000</v>
      </c>
      <c r="I52" s="52">
        <v>100000</v>
      </c>
      <c r="J52" s="52">
        <v>100000</v>
      </c>
    </row>
    <row r="53" spans="1:10" ht="67.5" customHeight="1" x14ac:dyDescent="0.2">
      <c r="A53" s="18" t="s">
        <v>67</v>
      </c>
      <c r="B53" s="27">
        <v>807</v>
      </c>
      <c r="C53" s="27" t="s">
        <v>116</v>
      </c>
      <c r="D53" s="34" t="str">
        <f t="shared" ref="D53:F53" si="14">D54</f>
        <v>99 5 00 51180</v>
      </c>
      <c r="E53" s="34">
        <f t="shared" si="14"/>
        <v>0</v>
      </c>
      <c r="F53" s="34">
        <f t="shared" si="14"/>
        <v>0</v>
      </c>
      <c r="G53" s="34"/>
      <c r="H53" s="51">
        <f>H54</f>
        <v>739300</v>
      </c>
      <c r="I53" s="51">
        <f t="shared" ref="I53:J53" si="15">I54</f>
        <v>779500</v>
      </c>
      <c r="J53" s="51">
        <f t="shared" si="15"/>
        <v>801900</v>
      </c>
    </row>
    <row r="54" spans="1:10" ht="67.5" customHeight="1" x14ac:dyDescent="0.2">
      <c r="A54" s="18" t="s">
        <v>67</v>
      </c>
      <c r="B54" s="27">
        <v>807</v>
      </c>
      <c r="C54" s="27" t="s">
        <v>95</v>
      </c>
      <c r="D54" s="6" t="s">
        <v>68</v>
      </c>
      <c r="E54" s="6"/>
      <c r="F54" s="6"/>
      <c r="G54" s="6"/>
      <c r="H54" s="51">
        <f>H55+H56+H57+H58+H59</f>
        <v>739300</v>
      </c>
      <c r="I54" s="51">
        <f t="shared" ref="I54:J54" si="16">I55+I56+I57+I58+I59</f>
        <v>779500</v>
      </c>
      <c r="J54" s="51">
        <f t="shared" si="16"/>
        <v>801900</v>
      </c>
    </row>
    <row r="55" spans="1:10" ht="12.75" customHeight="1" x14ac:dyDescent="0.2">
      <c r="A55" s="19" t="s">
        <v>80</v>
      </c>
      <c r="B55" s="28">
        <v>807</v>
      </c>
      <c r="C55" s="28" t="s">
        <v>95</v>
      </c>
      <c r="D55" s="7" t="s">
        <v>68</v>
      </c>
      <c r="E55" s="7">
        <v>121</v>
      </c>
      <c r="F55" s="7">
        <v>211</v>
      </c>
      <c r="G55" s="7"/>
      <c r="H55" s="52">
        <v>391774.5</v>
      </c>
      <c r="I55" s="52">
        <v>391774.5</v>
      </c>
      <c r="J55" s="52">
        <v>391774.5</v>
      </c>
    </row>
    <row r="56" spans="1:10" ht="12.75" customHeight="1" x14ac:dyDescent="0.2">
      <c r="A56" s="19" t="s">
        <v>81</v>
      </c>
      <c r="B56" s="28">
        <v>807</v>
      </c>
      <c r="C56" s="28" t="s">
        <v>95</v>
      </c>
      <c r="D56" s="7" t="s">
        <v>68</v>
      </c>
      <c r="E56" s="7">
        <v>129</v>
      </c>
      <c r="F56" s="7">
        <v>213</v>
      </c>
      <c r="G56" s="7"/>
      <c r="H56" s="52">
        <v>118315.89</v>
      </c>
      <c r="I56" s="52">
        <v>118315.89</v>
      </c>
      <c r="J56" s="52">
        <v>118315.89</v>
      </c>
    </row>
    <row r="57" spans="1:10" ht="12.75" customHeight="1" x14ac:dyDescent="0.2">
      <c r="A57" s="19" t="s">
        <v>138</v>
      </c>
      <c r="B57" s="28" t="s">
        <v>139</v>
      </c>
      <c r="C57" s="28" t="s">
        <v>95</v>
      </c>
      <c r="D57" s="7" t="s">
        <v>68</v>
      </c>
      <c r="E57" s="7">
        <v>122</v>
      </c>
      <c r="F57" s="7">
        <v>214</v>
      </c>
      <c r="G57" s="7"/>
      <c r="H57" s="52">
        <v>80000</v>
      </c>
      <c r="I57" s="52">
        <v>0</v>
      </c>
      <c r="J57" s="52">
        <v>80000</v>
      </c>
    </row>
    <row r="58" spans="1:10" ht="12.75" customHeight="1" x14ac:dyDescent="0.2">
      <c r="A58" s="19" t="s">
        <v>85</v>
      </c>
      <c r="B58" s="28">
        <v>807</v>
      </c>
      <c r="C58" s="28" t="s">
        <v>95</v>
      </c>
      <c r="D58" s="7" t="s">
        <v>68</v>
      </c>
      <c r="E58" s="7">
        <v>247</v>
      </c>
      <c r="F58" s="7">
        <v>223</v>
      </c>
      <c r="G58" s="7"/>
      <c r="H58" s="52">
        <v>129209.61</v>
      </c>
      <c r="I58" s="52">
        <v>249409.61</v>
      </c>
      <c r="J58" s="52">
        <v>191809.61</v>
      </c>
    </row>
    <row r="59" spans="1:10" ht="12.75" customHeight="1" x14ac:dyDescent="0.2">
      <c r="A59" s="19" t="s">
        <v>92</v>
      </c>
      <c r="B59" s="28">
        <v>807</v>
      </c>
      <c r="C59" s="28" t="s">
        <v>95</v>
      </c>
      <c r="D59" s="7" t="s">
        <v>68</v>
      </c>
      <c r="E59" s="7">
        <v>244</v>
      </c>
      <c r="F59" s="7">
        <v>346</v>
      </c>
      <c r="G59" s="7"/>
      <c r="H59" s="52">
        <v>20000</v>
      </c>
      <c r="I59" s="52">
        <v>20000</v>
      </c>
      <c r="J59" s="52">
        <v>20000</v>
      </c>
    </row>
    <row r="60" spans="1:10" ht="38.25" customHeight="1" x14ac:dyDescent="0.2">
      <c r="A60" s="17" t="s">
        <v>47</v>
      </c>
      <c r="B60" s="26">
        <v>807</v>
      </c>
      <c r="C60" s="26" t="s">
        <v>117</v>
      </c>
      <c r="D60" s="5" t="s">
        <v>0</v>
      </c>
      <c r="E60" s="5" t="s">
        <v>0</v>
      </c>
      <c r="F60" s="5"/>
      <c r="G60" s="5"/>
      <c r="H60" s="50">
        <f>H61+H66+H68</f>
        <v>3159800</v>
      </c>
      <c r="I60" s="50">
        <f t="shared" ref="I60:J60" si="17">I61+I68</f>
        <v>1558500</v>
      </c>
      <c r="J60" s="50">
        <f t="shared" si="17"/>
        <v>561200</v>
      </c>
    </row>
    <row r="61" spans="1:10" ht="12.75" customHeight="1" x14ac:dyDescent="0.2">
      <c r="A61" s="17" t="s">
        <v>69</v>
      </c>
      <c r="B61" s="26">
        <v>807</v>
      </c>
      <c r="C61" s="26" t="s">
        <v>96</v>
      </c>
      <c r="D61" s="5" t="s">
        <v>0</v>
      </c>
      <c r="E61" s="5" t="s">
        <v>0</v>
      </c>
      <c r="F61" s="5"/>
      <c r="G61" s="5"/>
      <c r="H61" s="50">
        <f>H62</f>
        <v>9800</v>
      </c>
      <c r="I61" s="50">
        <f t="shared" ref="I61:J64" si="18">I62</f>
        <v>10500</v>
      </c>
      <c r="J61" s="50">
        <f t="shared" si="18"/>
        <v>11200</v>
      </c>
    </row>
    <row r="62" spans="1:10" ht="12.75" customHeight="1" x14ac:dyDescent="0.2">
      <c r="A62" s="17" t="s">
        <v>5</v>
      </c>
      <c r="B62" s="26">
        <v>807</v>
      </c>
      <c r="C62" s="26" t="s">
        <v>96</v>
      </c>
      <c r="D62" s="5" t="s">
        <v>6</v>
      </c>
      <c r="E62" s="5" t="s">
        <v>0</v>
      </c>
      <c r="F62" s="5"/>
      <c r="G62" s="5"/>
      <c r="H62" s="50">
        <f>H63</f>
        <v>9800</v>
      </c>
      <c r="I62" s="50">
        <f t="shared" si="18"/>
        <v>10500</v>
      </c>
      <c r="J62" s="50">
        <f t="shared" si="18"/>
        <v>11200</v>
      </c>
    </row>
    <row r="63" spans="1:10" ht="12.75" customHeight="1" x14ac:dyDescent="0.2">
      <c r="A63" s="17" t="s">
        <v>70</v>
      </c>
      <c r="B63" s="26">
        <v>807</v>
      </c>
      <c r="C63" s="26" t="s">
        <v>96</v>
      </c>
      <c r="D63" s="5" t="s">
        <v>71</v>
      </c>
      <c r="E63" s="5" t="s">
        <v>0</v>
      </c>
      <c r="F63" s="5"/>
      <c r="G63" s="5"/>
      <c r="H63" s="50">
        <f>H64</f>
        <v>9800</v>
      </c>
      <c r="I63" s="50">
        <f t="shared" si="18"/>
        <v>10500</v>
      </c>
      <c r="J63" s="50">
        <f t="shared" si="18"/>
        <v>11200</v>
      </c>
    </row>
    <row r="64" spans="1:10" ht="54" customHeight="1" x14ac:dyDescent="0.2">
      <c r="A64" s="18" t="s">
        <v>72</v>
      </c>
      <c r="B64" s="27">
        <v>807</v>
      </c>
      <c r="C64" s="27" t="s">
        <v>96</v>
      </c>
      <c r="D64" s="6" t="s">
        <v>73</v>
      </c>
      <c r="E64" s="6">
        <v>244</v>
      </c>
      <c r="F64" s="6">
        <v>226</v>
      </c>
      <c r="G64" s="6"/>
      <c r="H64" s="51">
        <f>H65</f>
        <v>9800</v>
      </c>
      <c r="I64" s="51">
        <f t="shared" si="18"/>
        <v>10500</v>
      </c>
      <c r="J64" s="51">
        <f t="shared" si="18"/>
        <v>11200</v>
      </c>
    </row>
    <row r="65" spans="1:10" ht="12.75" customHeight="1" x14ac:dyDescent="0.2">
      <c r="A65" s="19" t="s">
        <v>92</v>
      </c>
      <c r="B65" s="28">
        <v>807</v>
      </c>
      <c r="C65" s="28" t="s">
        <v>96</v>
      </c>
      <c r="D65" s="7" t="s">
        <v>73</v>
      </c>
      <c r="E65" s="7">
        <v>244</v>
      </c>
      <c r="F65" s="7">
        <v>346</v>
      </c>
      <c r="G65" s="7"/>
      <c r="H65" s="52">
        <v>9800</v>
      </c>
      <c r="I65" s="52">
        <v>10500</v>
      </c>
      <c r="J65" s="52">
        <v>11200</v>
      </c>
    </row>
    <row r="66" spans="1:10" s="13" customFormat="1" ht="51" customHeight="1" x14ac:dyDescent="0.2">
      <c r="A66" s="17" t="s">
        <v>151</v>
      </c>
      <c r="B66" s="26">
        <v>807</v>
      </c>
      <c r="C66" s="26" t="s">
        <v>150</v>
      </c>
      <c r="D66" s="5" t="s">
        <v>97</v>
      </c>
      <c r="E66" s="5"/>
      <c r="F66" s="5"/>
      <c r="G66" s="5"/>
      <c r="H66" s="55">
        <f>H67</f>
        <v>350000</v>
      </c>
      <c r="I66" s="55">
        <f t="shared" ref="I66:J66" si="19">I67</f>
        <v>100000</v>
      </c>
      <c r="J66" s="55">
        <f t="shared" si="19"/>
        <v>0</v>
      </c>
    </row>
    <row r="67" spans="1:10" ht="12.75" customHeight="1" x14ac:dyDescent="0.2">
      <c r="A67" s="19" t="s">
        <v>108</v>
      </c>
      <c r="B67" s="28">
        <v>807</v>
      </c>
      <c r="C67" s="28" t="s">
        <v>150</v>
      </c>
      <c r="D67" s="7" t="s">
        <v>97</v>
      </c>
      <c r="E67" s="7">
        <v>244</v>
      </c>
      <c r="F67" s="7">
        <v>226</v>
      </c>
      <c r="G67" s="7"/>
      <c r="H67" s="52">
        <v>350000</v>
      </c>
      <c r="I67" s="52">
        <v>100000</v>
      </c>
      <c r="J67" s="52">
        <v>0</v>
      </c>
    </row>
    <row r="68" spans="1:10" ht="38.25" customHeight="1" x14ac:dyDescent="0.2">
      <c r="A68" s="17" t="s">
        <v>141</v>
      </c>
      <c r="B68" s="26">
        <v>807</v>
      </c>
      <c r="C68" s="26" t="s">
        <v>140</v>
      </c>
      <c r="D68" s="5" t="s">
        <v>0</v>
      </c>
      <c r="E68" s="5" t="s">
        <v>0</v>
      </c>
      <c r="F68" s="5"/>
      <c r="G68" s="5"/>
      <c r="H68" s="50">
        <f>H69+H76</f>
        <v>2800000</v>
      </c>
      <c r="I68" s="50">
        <f>I69+I66+I76</f>
        <v>1548000</v>
      </c>
      <c r="J68" s="50">
        <f>J69+J66+J76</f>
        <v>550000</v>
      </c>
    </row>
    <row r="69" spans="1:10" ht="38.25" customHeight="1" x14ac:dyDescent="0.2">
      <c r="A69" s="17" t="s">
        <v>141</v>
      </c>
      <c r="B69" s="26">
        <v>807</v>
      </c>
      <c r="C69" s="26" t="s">
        <v>140</v>
      </c>
      <c r="D69" s="5" t="s">
        <v>132</v>
      </c>
      <c r="E69" s="5"/>
      <c r="F69" s="5"/>
      <c r="G69" s="5"/>
      <c r="H69" s="50">
        <f>H70</f>
        <v>2250000</v>
      </c>
      <c r="I69" s="50">
        <f t="shared" ref="I69:J69" si="20">I70</f>
        <v>898000</v>
      </c>
      <c r="J69" s="50">
        <f t="shared" si="20"/>
        <v>0</v>
      </c>
    </row>
    <row r="70" spans="1:10" ht="38.25" customHeight="1" x14ac:dyDescent="0.2">
      <c r="A70" s="17" t="s">
        <v>142</v>
      </c>
      <c r="B70" s="27">
        <v>807</v>
      </c>
      <c r="C70" s="27" t="s">
        <v>140</v>
      </c>
      <c r="D70" s="6" t="s">
        <v>143</v>
      </c>
      <c r="E70" s="6" t="s">
        <v>0</v>
      </c>
      <c r="F70" s="6"/>
      <c r="G70" s="6"/>
      <c r="H70" s="51">
        <f>H71+H72+H73+H74+H75</f>
        <v>2250000</v>
      </c>
      <c r="I70" s="51">
        <f t="shared" ref="I70:J70" si="21">I71+I72+I73+I74+I75</f>
        <v>898000</v>
      </c>
      <c r="J70" s="51">
        <f t="shared" si="21"/>
        <v>0</v>
      </c>
    </row>
    <row r="71" spans="1:10" ht="25.5" customHeight="1" x14ac:dyDescent="0.2">
      <c r="A71" s="19" t="s">
        <v>89</v>
      </c>
      <c r="B71" s="28">
        <v>807</v>
      </c>
      <c r="C71" s="28" t="s">
        <v>140</v>
      </c>
      <c r="D71" s="7" t="s">
        <v>143</v>
      </c>
      <c r="E71" s="7">
        <v>244</v>
      </c>
      <c r="F71" s="7">
        <v>225</v>
      </c>
      <c r="G71" s="7"/>
      <c r="H71" s="52">
        <v>500000</v>
      </c>
      <c r="I71" s="52">
        <v>400000</v>
      </c>
      <c r="J71" s="52">
        <v>0</v>
      </c>
    </row>
    <row r="72" spans="1:10" ht="12.75" customHeight="1" x14ac:dyDescent="0.2">
      <c r="A72" s="19" t="s">
        <v>108</v>
      </c>
      <c r="B72" s="28">
        <v>807</v>
      </c>
      <c r="C72" s="28" t="s">
        <v>140</v>
      </c>
      <c r="D72" s="7" t="s">
        <v>143</v>
      </c>
      <c r="E72" s="7">
        <v>244</v>
      </c>
      <c r="F72" s="7">
        <v>226</v>
      </c>
      <c r="G72" s="7"/>
      <c r="H72" s="52">
        <v>1000000</v>
      </c>
      <c r="I72" s="56">
        <v>198000</v>
      </c>
      <c r="J72" s="52">
        <v>0</v>
      </c>
    </row>
    <row r="73" spans="1:10" ht="25.5" customHeight="1" x14ac:dyDescent="0.2">
      <c r="A73" s="19" t="s">
        <v>102</v>
      </c>
      <c r="B73" s="28">
        <v>807</v>
      </c>
      <c r="C73" s="28" t="s">
        <v>140</v>
      </c>
      <c r="D73" s="7" t="s">
        <v>143</v>
      </c>
      <c r="E73" s="7">
        <v>244</v>
      </c>
      <c r="F73" s="7">
        <v>342</v>
      </c>
      <c r="G73" s="7"/>
      <c r="H73" s="52">
        <v>250000</v>
      </c>
      <c r="I73" s="52">
        <v>100000</v>
      </c>
      <c r="J73" s="52">
        <v>0</v>
      </c>
    </row>
    <row r="74" spans="1:10" ht="12.75" customHeight="1" x14ac:dyDescent="0.2">
      <c r="A74" s="19" t="s">
        <v>109</v>
      </c>
      <c r="B74" s="28">
        <v>807</v>
      </c>
      <c r="C74" s="28" t="s">
        <v>140</v>
      </c>
      <c r="D74" s="7" t="s">
        <v>143</v>
      </c>
      <c r="E74" s="7">
        <v>244</v>
      </c>
      <c r="F74" s="7">
        <v>343</v>
      </c>
      <c r="G74" s="7"/>
      <c r="H74" s="52">
        <v>300000</v>
      </c>
      <c r="I74" s="52">
        <v>100000</v>
      </c>
      <c r="J74" s="52">
        <v>0</v>
      </c>
    </row>
    <row r="75" spans="1:10" ht="25.5" customHeight="1" x14ac:dyDescent="0.2">
      <c r="A75" s="19" t="s">
        <v>110</v>
      </c>
      <c r="B75" s="28">
        <v>807</v>
      </c>
      <c r="C75" s="28" t="s">
        <v>140</v>
      </c>
      <c r="D75" s="7" t="s">
        <v>143</v>
      </c>
      <c r="E75" s="7">
        <v>244</v>
      </c>
      <c r="F75" s="7">
        <v>346</v>
      </c>
      <c r="G75" s="7"/>
      <c r="H75" s="52">
        <v>200000</v>
      </c>
      <c r="I75" s="52">
        <v>100000</v>
      </c>
      <c r="J75" s="52">
        <v>0</v>
      </c>
    </row>
    <row r="76" spans="1:10" s="11" customFormat="1" ht="13.5" customHeight="1" x14ac:dyDescent="0.2">
      <c r="A76" s="18" t="s">
        <v>144</v>
      </c>
      <c r="B76" s="27">
        <v>807</v>
      </c>
      <c r="C76" s="27" t="s">
        <v>140</v>
      </c>
      <c r="D76" s="6" t="s">
        <v>71</v>
      </c>
      <c r="E76" s="6"/>
      <c r="F76" s="6"/>
      <c r="G76" s="6"/>
      <c r="H76" s="53">
        <f>H77+H78</f>
        <v>550000</v>
      </c>
      <c r="I76" s="53">
        <f t="shared" ref="I76:J76" si="22">I77+I78</f>
        <v>550000</v>
      </c>
      <c r="J76" s="53">
        <f t="shared" si="22"/>
        <v>550000</v>
      </c>
    </row>
    <row r="77" spans="1:10" ht="12.75" customHeight="1" x14ac:dyDescent="0.2">
      <c r="A77" s="19" t="s">
        <v>85</v>
      </c>
      <c r="B77" s="28">
        <v>807</v>
      </c>
      <c r="C77" s="28" t="s">
        <v>140</v>
      </c>
      <c r="D77" s="7" t="s">
        <v>145</v>
      </c>
      <c r="E77" s="7">
        <v>244</v>
      </c>
      <c r="F77" s="7">
        <v>223</v>
      </c>
      <c r="G77" s="7"/>
      <c r="H77" s="52">
        <v>50000</v>
      </c>
      <c r="I77" s="52">
        <v>50000</v>
      </c>
      <c r="J77" s="52">
        <v>50000</v>
      </c>
    </row>
    <row r="78" spans="1:10" ht="12.75" customHeight="1" x14ac:dyDescent="0.2">
      <c r="A78" s="19" t="s">
        <v>85</v>
      </c>
      <c r="B78" s="28">
        <v>807</v>
      </c>
      <c r="C78" s="28" t="s">
        <v>140</v>
      </c>
      <c r="D78" s="7" t="s">
        <v>145</v>
      </c>
      <c r="E78" s="7">
        <v>247</v>
      </c>
      <c r="F78" s="7">
        <v>223</v>
      </c>
      <c r="G78" s="7"/>
      <c r="H78" s="52">
        <v>500000</v>
      </c>
      <c r="I78" s="52">
        <v>500000</v>
      </c>
      <c r="J78" s="52">
        <v>500000</v>
      </c>
    </row>
    <row r="79" spans="1:10" ht="12.75" customHeight="1" x14ac:dyDescent="0.2">
      <c r="A79" s="17" t="s">
        <v>105</v>
      </c>
      <c r="B79" s="26">
        <v>807</v>
      </c>
      <c r="C79" s="26" t="s">
        <v>118</v>
      </c>
      <c r="D79" s="7"/>
      <c r="E79" s="7"/>
      <c r="F79" s="7"/>
      <c r="G79" s="7"/>
      <c r="H79" s="55">
        <f>H80+H85</f>
        <v>1900000</v>
      </c>
      <c r="I79" s="55">
        <f t="shared" ref="I79:J79" si="23">I80+I85</f>
        <v>715048.11</v>
      </c>
      <c r="J79" s="55">
        <f t="shared" si="23"/>
        <v>100000</v>
      </c>
    </row>
    <row r="80" spans="1:10" s="13" customFormat="1" ht="12.75" customHeight="1" x14ac:dyDescent="0.2">
      <c r="A80" s="17" t="s">
        <v>111</v>
      </c>
      <c r="B80" s="26">
        <v>807</v>
      </c>
      <c r="C80" s="26" t="s">
        <v>119</v>
      </c>
      <c r="D80" s="5"/>
      <c r="E80" s="5"/>
      <c r="F80" s="5"/>
      <c r="G80" s="5"/>
      <c r="H80" s="55">
        <f>H81+H83</f>
        <v>200000</v>
      </c>
      <c r="I80" s="55">
        <f t="shared" ref="I80:J80" si="24">I81+I83</f>
        <v>200000</v>
      </c>
      <c r="J80" s="55">
        <f t="shared" si="24"/>
        <v>100000</v>
      </c>
    </row>
    <row r="81" spans="1:10" s="13" customFormat="1" ht="12.75" customHeight="1" x14ac:dyDescent="0.2">
      <c r="A81" s="19" t="s">
        <v>84</v>
      </c>
      <c r="B81" s="26">
        <v>807</v>
      </c>
      <c r="C81" s="26" t="s">
        <v>119</v>
      </c>
      <c r="D81" s="5" t="s">
        <v>133</v>
      </c>
      <c r="E81" s="5"/>
      <c r="F81" s="5"/>
      <c r="G81" s="5"/>
      <c r="H81" s="55">
        <f>H82</f>
        <v>100000</v>
      </c>
      <c r="I81" s="55">
        <f t="shared" ref="I81:J81" si="25">I82</f>
        <v>100000</v>
      </c>
      <c r="J81" s="55">
        <f t="shared" si="25"/>
        <v>0</v>
      </c>
    </row>
    <row r="82" spans="1:10" ht="12.75" customHeight="1" x14ac:dyDescent="0.2">
      <c r="A82" s="19" t="s">
        <v>84</v>
      </c>
      <c r="B82" s="28">
        <v>807</v>
      </c>
      <c r="C82" s="28" t="s">
        <v>119</v>
      </c>
      <c r="D82" s="7" t="s">
        <v>104</v>
      </c>
      <c r="E82" s="7">
        <v>244</v>
      </c>
      <c r="F82" s="7">
        <v>226</v>
      </c>
      <c r="G82" s="7"/>
      <c r="H82" s="52">
        <v>100000</v>
      </c>
      <c r="I82" s="52">
        <v>100000</v>
      </c>
      <c r="J82" s="52">
        <v>0</v>
      </c>
    </row>
    <row r="83" spans="1:10" ht="12.75" customHeight="1" x14ac:dyDescent="0.2">
      <c r="A83" s="19" t="s">
        <v>84</v>
      </c>
      <c r="B83" s="26">
        <v>807</v>
      </c>
      <c r="C83" s="26" t="s">
        <v>119</v>
      </c>
      <c r="D83" s="5" t="s">
        <v>6</v>
      </c>
      <c r="E83" s="5"/>
      <c r="F83" s="5"/>
      <c r="G83" s="5"/>
      <c r="H83" s="55">
        <f>H84</f>
        <v>100000</v>
      </c>
      <c r="I83" s="55">
        <f t="shared" ref="I83:J83" si="26">I84</f>
        <v>100000</v>
      </c>
      <c r="J83" s="55">
        <f t="shared" si="26"/>
        <v>100000</v>
      </c>
    </row>
    <row r="84" spans="1:10" s="12" customFormat="1" ht="12.75" customHeight="1" x14ac:dyDescent="0.2">
      <c r="A84" s="21" t="s">
        <v>84</v>
      </c>
      <c r="B84" s="29">
        <v>807</v>
      </c>
      <c r="C84" s="29" t="s">
        <v>119</v>
      </c>
      <c r="D84" s="9" t="s">
        <v>112</v>
      </c>
      <c r="E84" s="9">
        <v>244</v>
      </c>
      <c r="F84" s="9">
        <v>226</v>
      </c>
      <c r="G84" s="9"/>
      <c r="H84" s="54">
        <v>100000</v>
      </c>
      <c r="I84" s="54">
        <v>100000</v>
      </c>
      <c r="J84" s="54">
        <v>100000</v>
      </c>
    </row>
    <row r="85" spans="1:10" s="13" customFormat="1" ht="12.75" customHeight="1" x14ac:dyDescent="0.2">
      <c r="A85" s="17" t="s">
        <v>113</v>
      </c>
      <c r="B85" s="26">
        <v>807</v>
      </c>
      <c r="C85" s="26" t="s">
        <v>120</v>
      </c>
      <c r="D85" s="5"/>
      <c r="E85" s="5"/>
      <c r="F85" s="5"/>
      <c r="G85" s="5"/>
      <c r="H85" s="55">
        <f>H86</f>
        <v>1700000</v>
      </c>
      <c r="I85" s="55">
        <f t="shared" ref="I85:J85" si="27">I86</f>
        <v>515048.11</v>
      </c>
      <c r="J85" s="55">
        <f t="shared" si="27"/>
        <v>0</v>
      </c>
    </row>
    <row r="86" spans="1:10" ht="12.75" customHeight="1" x14ac:dyDescent="0.2">
      <c r="A86" s="17" t="s">
        <v>113</v>
      </c>
      <c r="B86" s="26">
        <v>807</v>
      </c>
      <c r="C86" s="26" t="s">
        <v>120</v>
      </c>
      <c r="D86" s="7" t="s">
        <v>114</v>
      </c>
      <c r="E86" s="7"/>
      <c r="F86" s="7"/>
      <c r="G86" s="7"/>
      <c r="H86" s="55">
        <f>H87+H88+H89</f>
        <v>1700000</v>
      </c>
      <c r="I86" s="55">
        <f t="shared" ref="I86:J86" si="28">I87+I88+I89</f>
        <v>515048.11</v>
      </c>
      <c r="J86" s="55">
        <f t="shared" si="28"/>
        <v>0</v>
      </c>
    </row>
    <row r="87" spans="1:10" ht="25.5" customHeight="1" x14ac:dyDescent="0.2">
      <c r="A87" s="19" t="s">
        <v>89</v>
      </c>
      <c r="B87" s="28">
        <v>807</v>
      </c>
      <c r="C87" s="28" t="s">
        <v>120</v>
      </c>
      <c r="D87" s="7" t="s">
        <v>114</v>
      </c>
      <c r="E87" s="7">
        <v>244</v>
      </c>
      <c r="F87" s="7">
        <v>225</v>
      </c>
      <c r="G87" s="7"/>
      <c r="H87" s="52">
        <v>1500000</v>
      </c>
      <c r="I87" s="52">
        <v>455048.11</v>
      </c>
      <c r="J87" s="52">
        <v>0</v>
      </c>
    </row>
    <row r="88" spans="1:10" ht="12.75" customHeight="1" x14ac:dyDescent="0.2">
      <c r="A88" s="19" t="s">
        <v>108</v>
      </c>
      <c r="B88" s="28">
        <v>807</v>
      </c>
      <c r="C88" s="28" t="s">
        <v>120</v>
      </c>
      <c r="D88" s="7" t="s">
        <v>114</v>
      </c>
      <c r="E88" s="7">
        <v>244</v>
      </c>
      <c r="F88" s="7">
        <v>226</v>
      </c>
      <c r="G88" s="7"/>
      <c r="H88" s="52">
        <v>150000</v>
      </c>
      <c r="I88" s="52">
        <v>50000</v>
      </c>
      <c r="J88" s="52">
        <v>0</v>
      </c>
    </row>
    <row r="89" spans="1:10" ht="25.5" customHeight="1" x14ac:dyDescent="0.2">
      <c r="A89" s="20" t="s">
        <v>124</v>
      </c>
      <c r="B89" s="28">
        <v>807</v>
      </c>
      <c r="C89" s="28" t="s">
        <v>120</v>
      </c>
      <c r="D89" s="7" t="s">
        <v>114</v>
      </c>
      <c r="E89" s="7">
        <v>244</v>
      </c>
      <c r="F89" s="7">
        <v>344</v>
      </c>
      <c r="G89" s="7"/>
      <c r="H89" s="52">
        <v>50000</v>
      </c>
      <c r="I89" s="52">
        <v>10000</v>
      </c>
      <c r="J89" s="52">
        <v>0</v>
      </c>
    </row>
    <row r="90" spans="1:10" ht="25.5" customHeight="1" x14ac:dyDescent="0.2">
      <c r="A90" s="17" t="s">
        <v>49</v>
      </c>
      <c r="B90" s="26">
        <v>807</v>
      </c>
      <c r="C90" s="26" t="s">
        <v>121</v>
      </c>
      <c r="D90" s="5" t="s">
        <v>0</v>
      </c>
      <c r="E90" s="5" t="s">
        <v>0</v>
      </c>
      <c r="F90" s="5"/>
      <c r="G90" s="5"/>
      <c r="H90" s="50">
        <f>H91+H103</f>
        <v>3659199.39</v>
      </c>
      <c r="I90" s="50">
        <f t="shared" ref="I90:J90" si="29">I91+I103</f>
        <v>1536300</v>
      </c>
      <c r="J90" s="50">
        <f t="shared" si="29"/>
        <v>1829520.75</v>
      </c>
    </row>
    <row r="91" spans="1:10" ht="12.75" customHeight="1" x14ac:dyDescent="0.2">
      <c r="A91" s="17" t="s">
        <v>20</v>
      </c>
      <c r="B91" s="26">
        <v>807</v>
      </c>
      <c r="C91" s="26" t="s">
        <v>21</v>
      </c>
      <c r="D91" s="5" t="s">
        <v>0</v>
      </c>
      <c r="E91" s="5" t="s">
        <v>0</v>
      </c>
      <c r="F91" s="5"/>
      <c r="G91" s="5"/>
      <c r="H91" s="50">
        <f>H92+H101</f>
        <v>2186000</v>
      </c>
      <c r="I91" s="50">
        <f t="shared" ref="I91:J91" si="30">I92+I101</f>
        <v>1286300</v>
      </c>
      <c r="J91" s="50">
        <f t="shared" si="30"/>
        <v>1190000</v>
      </c>
    </row>
    <row r="92" spans="1:10" ht="13.5" customHeight="1" x14ac:dyDescent="0.2">
      <c r="A92" s="18" t="s">
        <v>20</v>
      </c>
      <c r="B92" s="27">
        <v>807</v>
      </c>
      <c r="C92" s="27" t="s">
        <v>21</v>
      </c>
      <c r="D92" s="6" t="s">
        <v>6</v>
      </c>
      <c r="E92" s="6" t="s">
        <v>0</v>
      </c>
      <c r="F92" s="6"/>
      <c r="G92" s="6"/>
      <c r="H92" s="51">
        <f>H93</f>
        <v>1186000</v>
      </c>
      <c r="I92" s="51">
        <f t="shared" ref="I92:J92" si="31">I93</f>
        <v>1186300</v>
      </c>
      <c r="J92" s="51">
        <f t="shared" si="31"/>
        <v>1190000</v>
      </c>
    </row>
    <row r="93" spans="1:10" ht="13.5" customHeight="1" x14ac:dyDescent="0.2">
      <c r="A93" s="18" t="s">
        <v>20</v>
      </c>
      <c r="B93" s="27">
        <v>807</v>
      </c>
      <c r="C93" s="27" t="s">
        <v>21</v>
      </c>
      <c r="D93" s="6" t="s">
        <v>71</v>
      </c>
      <c r="E93" s="6"/>
      <c r="F93" s="6"/>
      <c r="G93" s="6"/>
      <c r="H93" s="51">
        <f>H94+H96+H98</f>
        <v>1186000</v>
      </c>
      <c r="I93" s="51">
        <f t="shared" ref="I93:J93" si="32">I94+I96+I98</f>
        <v>1186300</v>
      </c>
      <c r="J93" s="51">
        <f t="shared" si="32"/>
        <v>1190000</v>
      </c>
    </row>
    <row r="94" spans="1:10" ht="13.5" customHeight="1" x14ac:dyDescent="0.2">
      <c r="A94" s="18" t="s">
        <v>137</v>
      </c>
      <c r="B94" s="27">
        <v>807</v>
      </c>
      <c r="C94" s="27" t="s">
        <v>21</v>
      </c>
      <c r="D94" s="6" t="s">
        <v>50</v>
      </c>
      <c r="E94" s="6"/>
      <c r="F94" s="6"/>
      <c r="G94" s="6"/>
      <c r="H94" s="51">
        <f>H95</f>
        <v>480000</v>
      </c>
      <c r="I94" s="51">
        <f t="shared" ref="I94:J94" si="33">I95</f>
        <v>480000</v>
      </c>
      <c r="J94" s="51">
        <f t="shared" si="33"/>
        <v>480000</v>
      </c>
    </row>
    <row r="95" spans="1:10" ht="25.5" customHeight="1" x14ac:dyDescent="0.2">
      <c r="A95" s="19" t="s">
        <v>89</v>
      </c>
      <c r="B95" s="28">
        <v>807</v>
      </c>
      <c r="C95" s="28" t="s">
        <v>21</v>
      </c>
      <c r="D95" s="7" t="s">
        <v>50</v>
      </c>
      <c r="E95" s="7">
        <v>244</v>
      </c>
      <c r="F95" s="7">
        <v>225</v>
      </c>
      <c r="G95" s="7"/>
      <c r="H95" s="57">
        <v>480000</v>
      </c>
      <c r="I95" s="57">
        <v>480000</v>
      </c>
      <c r="J95" s="57">
        <v>480000</v>
      </c>
    </row>
    <row r="96" spans="1:10" ht="13.5" customHeight="1" x14ac:dyDescent="0.2">
      <c r="A96" s="18" t="s">
        <v>20</v>
      </c>
      <c r="B96" s="27">
        <v>807</v>
      </c>
      <c r="C96" s="27" t="s">
        <v>21</v>
      </c>
      <c r="D96" s="6" t="s">
        <v>74</v>
      </c>
      <c r="E96" s="6"/>
      <c r="F96" s="6"/>
      <c r="G96" s="6"/>
      <c r="H96" s="53">
        <f>H97</f>
        <v>100000</v>
      </c>
      <c r="I96" s="53">
        <f t="shared" ref="I96:J96" si="34">I97</f>
        <v>100000</v>
      </c>
      <c r="J96" s="53">
        <f t="shared" si="34"/>
        <v>100000</v>
      </c>
    </row>
    <row r="97" spans="1:10" ht="12.75" customHeight="1" x14ac:dyDescent="0.2">
      <c r="A97" s="19" t="s">
        <v>84</v>
      </c>
      <c r="B97" s="28">
        <v>807</v>
      </c>
      <c r="C97" s="28" t="s">
        <v>21</v>
      </c>
      <c r="D97" s="7" t="s">
        <v>74</v>
      </c>
      <c r="E97" s="7">
        <v>244</v>
      </c>
      <c r="F97" s="7">
        <v>226</v>
      </c>
      <c r="G97" s="7"/>
      <c r="H97" s="52">
        <v>100000</v>
      </c>
      <c r="I97" s="52">
        <v>100000</v>
      </c>
      <c r="J97" s="52">
        <v>100000</v>
      </c>
    </row>
    <row r="98" spans="1:10" ht="12.75" customHeight="1" x14ac:dyDescent="0.2">
      <c r="A98" s="19" t="s">
        <v>85</v>
      </c>
      <c r="B98" s="26">
        <v>807</v>
      </c>
      <c r="C98" s="26" t="s">
        <v>21</v>
      </c>
      <c r="D98" s="5" t="s">
        <v>48</v>
      </c>
      <c r="E98" s="5"/>
      <c r="F98" s="5"/>
      <c r="G98" s="5"/>
      <c r="H98" s="55">
        <f>H99+H100</f>
        <v>606000</v>
      </c>
      <c r="I98" s="55">
        <f t="shared" ref="I98:J98" si="35">I99+I100</f>
        <v>606300</v>
      </c>
      <c r="J98" s="55">
        <f t="shared" si="35"/>
        <v>610000</v>
      </c>
    </row>
    <row r="99" spans="1:10" ht="12.75" customHeight="1" x14ac:dyDescent="0.2">
      <c r="A99" s="19" t="s">
        <v>85</v>
      </c>
      <c r="B99" s="28">
        <v>807</v>
      </c>
      <c r="C99" s="28" t="s">
        <v>21</v>
      </c>
      <c r="D99" s="7" t="s">
        <v>48</v>
      </c>
      <c r="E99" s="7">
        <v>244</v>
      </c>
      <c r="F99" s="7">
        <v>223</v>
      </c>
      <c r="G99" s="7"/>
      <c r="H99" s="52">
        <v>6000</v>
      </c>
      <c r="I99" s="52">
        <v>6300</v>
      </c>
      <c r="J99" s="52">
        <v>10000</v>
      </c>
    </row>
    <row r="100" spans="1:10" ht="12.75" customHeight="1" x14ac:dyDescent="0.2">
      <c r="A100" s="19" t="s">
        <v>85</v>
      </c>
      <c r="B100" s="28">
        <v>807</v>
      </c>
      <c r="C100" s="28" t="s">
        <v>21</v>
      </c>
      <c r="D100" s="7" t="s">
        <v>48</v>
      </c>
      <c r="E100" s="7">
        <v>247</v>
      </c>
      <c r="F100" s="7">
        <v>223</v>
      </c>
      <c r="G100" s="7"/>
      <c r="H100" s="52">
        <v>600000</v>
      </c>
      <c r="I100" s="52">
        <v>600000</v>
      </c>
      <c r="J100" s="52">
        <v>600000</v>
      </c>
    </row>
    <row r="101" spans="1:10" s="13" customFormat="1" ht="25.5" customHeight="1" x14ac:dyDescent="0.2">
      <c r="A101" s="19" t="s">
        <v>89</v>
      </c>
      <c r="B101" s="26">
        <v>807</v>
      </c>
      <c r="C101" s="26" t="s">
        <v>21</v>
      </c>
      <c r="D101" s="5" t="s">
        <v>130</v>
      </c>
      <c r="E101" s="5"/>
      <c r="F101" s="5"/>
      <c r="G101" s="5"/>
      <c r="H101" s="55">
        <f>H102</f>
        <v>1000000</v>
      </c>
      <c r="I101" s="55">
        <f t="shared" ref="I101:J101" si="36">I102</f>
        <v>100000</v>
      </c>
      <c r="J101" s="55">
        <f t="shared" si="36"/>
        <v>0</v>
      </c>
    </row>
    <row r="102" spans="1:10" ht="25.5" customHeight="1" x14ac:dyDescent="0.2">
      <c r="A102" s="19" t="s">
        <v>89</v>
      </c>
      <c r="B102" s="28">
        <v>807</v>
      </c>
      <c r="C102" s="28" t="s">
        <v>21</v>
      </c>
      <c r="D102" s="7" t="s">
        <v>103</v>
      </c>
      <c r="E102" s="7">
        <v>244</v>
      </c>
      <c r="F102" s="7">
        <v>225</v>
      </c>
      <c r="G102" s="7"/>
      <c r="H102" s="52">
        <v>1000000</v>
      </c>
      <c r="I102" s="52">
        <v>100000</v>
      </c>
      <c r="J102" s="52">
        <v>0</v>
      </c>
    </row>
    <row r="103" spans="1:10" ht="12.75" customHeight="1" x14ac:dyDescent="0.2">
      <c r="A103" s="17" t="s">
        <v>22</v>
      </c>
      <c r="B103" s="26">
        <v>807</v>
      </c>
      <c r="C103" s="26" t="s">
        <v>23</v>
      </c>
      <c r="D103" s="5" t="s">
        <v>0</v>
      </c>
      <c r="E103" s="5" t="s">
        <v>0</v>
      </c>
      <c r="F103" s="5"/>
      <c r="G103" s="5"/>
      <c r="H103" s="50">
        <f>H104+H110</f>
        <v>1473199.3900000001</v>
      </c>
      <c r="I103" s="50">
        <f t="shared" ref="I103:J103" si="37">I104+I110</f>
        <v>250000</v>
      </c>
      <c r="J103" s="50">
        <f t="shared" si="37"/>
        <v>639520.75</v>
      </c>
    </row>
    <row r="104" spans="1:10" ht="12.75" customHeight="1" x14ac:dyDescent="0.2">
      <c r="A104" s="38"/>
      <c r="B104" s="26">
        <v>807</v>
      </c>
      <c r="C104" s="26" t="s">
        <v>23</v>
      </c>
      <c r="D104" s="5" t="s">
        <v>71</v>
      </c>
      <c r="E104" s="5"/>
      <c r="F104" s="5"/>
      <c r="G104" s="5"/>
      <c r="H104" s="50">
        <f>H105+H107</f>
        <v>1100000</v>
      </c>
      <c r="I104" s="50">
        <f t="shared" ref="I104:J104" si="38">I105+I107</f>
        <v>150000</v>
      </c>
      <c r="J104" s="50">
        <f t="shared" si="38"/>
        <v>639520.75</v>
      </c>
    </row>
    <row r="105" spans="1:10" ht="27" customHeight="1" x14ac:dyDescent="0.2">
      <c r="A105" s="8" t="s">
        <v>51</v>
      </c>
      <c r="B105" s="27">
        <v>807</v>
      </c>
      <c r="C105" s="27" t="s">
        <v>23</v>
      </c>
      <c r="D105" s="6" t="s">
        <v>48</v>
      </c>
      <c r="E105" s="6" t="s">
        <v>0</v>
      </c>
      <c r="F105" s="6"/>
      <c r="G105" s="6"/>
      <c r="H105" s="51">
        <f>H106</f>
        <v>300000</v>
      </c>
      <c r="I105" s="51">
        <f t="shared" ref="I105:J105" si="39">I106</f>
        <v>50000</v>
      </c>
      <c r="J105" s="51">
        <f t="shared" si="39"/>
        <v>300000</v>
      </c>
    </row>
    <row r="106" spans="1:10" ht="25.5" customHeight="1" x14ac:dyDescent="0.2">
      <c r="A106" s="19" t="s">
        <v>89</v>
      </c>
      <c r="B106" s="28">
        <v>807</v>
      </c>
      <c r="C106" s="28" t="s">
        <v>23</v>
      </c>
      <c r="D106" s="7" t="s">
        <v>48</v>
      </c>
      <c r="E106" s="7">
        <v>244</v>
      </c>
      <c r="F106" s="7">
        <v>225</v>
      </c>
      <c r="G106" s="7"/>
      <c r="H106" s="52">
        <v>300000</v>
      </c>
      <c r="I106" s="52">
        <v>50000</v>
      </c>
      <c r="J106" s="52">
        <v>300000</v>
      </c>
    </row>
    <row r="107" spans="1:10" ht="27" customHeight="1" x14ac:dyDescent="0.2">
      <c r="A107" s="18" t="s">
        <v>25</v>
      </c>
      <c r="B107" s="27">
        <v>807</v>
      </c>
      <c r="C107" s="27" t="s">
        <v>23</v>
      </c>
      <c r="D107" s="6" t="s">
        <v>74</v>
      </c>
      <c r="E107" s="6"/>
      <c r="F107" s="6"/>
      <c r="G107" s="6"/>
      <c r="H107" s="53">
        <f>H108+H109</f>
        <v>800000</v>
      </c>
      <c r="I107" s="53">
        <f t="shared" ref="I107:J107" si="40">I108+I109</f>
        <v>100000</v>
      </c>
      <c r="J107" s="53">
        <f t="shared" si="40"/>
        <v>339520.75</v>
      </c>
    </row>
    <row r="108" spans="1:10" ht="25.5" customHeight="1" x14ac:dyDescent="0.2">
      <c r="A108" s="19" t="s">
        <v>89</v>
      </c>
      <c r="B108" s="28">
        <v>807</v>
      </c>
      <c r="C108" s="28" t="s">
        <v>23</v>
      </c>
      <c r="D108" s="7" t="s">
        <v>74</v>
      </c>
      <c r="E108" s="7">
        <v>244</v>
      </c>
      <c r="F108" s="7">
        <v>225</v>
      </c>
      <c r="G108" s="7"/>
      <c r="H108" s="52">
        <v>500000</v>
      </c>
      <c r="I108" s="52">
        <v>50000</v>
      </c>
      <c r="J108" s="52">
        <v>200000</v>
      </c>
    </row>
    <row r="109" spans="1:10" ht="12.75" customHeight="1" x14ac:dyDescent="0.2">
      <c r="A109" s="19" t="s">
        <v>84</v>
      </c>
      <c r="B109" s="28">
        <v>807</v>
      </c>
      <c r="C109" s="28" t="s">
        <v>23</v>
      </c>
      <c r="D109" s="7" t="s">
        <v>74</v>
      </c>
      <c r="E109" s="7">
        <v>244</v>
      </c>
      <c r="F109" s="7">
        <v>226</v>
      </c>
      <c r="G109" s="7"/>
      <c r="H109" s="52">
        <v>300000</v>
      </c>
      <c r="I109" s="52">
        <v>50000</v>
      </c>
      <c r="J109" s="52">
        <v>139520.75</v>
      </c>
    </row>
    <row r="110" spans="1:10" ht="13.5" customHeight="1" x14ac:dyDescent="0.2">
      <c r="A110" s="18" t="s">
        <v>84</v>
      </c>
      <c r="B110" s="27">
        <v>807</v>
      </c>
      <c r="C110" s="27" t="s">
        <v>23</v>
      </c>
      <c r="D110" s="6" t="s">
        <v>131</v>
      </c>
      <c r="E110" s="6"/>
      <c r="F110" s="6"/>
      <c r="G110" s="6"/>
      <c r="H110" s="51">
        <f>H111+H112</f>
        <v>373199.39</v>
      </c>
      <c r="I110" s="51">
        <f t="shared" ref="I110:J110" si="41">I111+I112</f>
        <v>100000</v>
      </c>
      <c r="J110" s="51">
        <f t="shared" si="41"/>
        <v>0</v>
      </c>
    </row>
    <row r="111" spans="1:10" ht="27" customHeight="1" x14ac:dyDescent="0.2">
      <c r="A111" s="41" t="s">
        <v>24</v>
      </c>
      <c r="B111" s="70">
        <v>807</v>
      </c>
      <c r="C111" s="70" t="s">
        <v>23</v>
      </c>
      <c r="D111" s="71" t="s">
        <v>52</v>
      </c>
      <c r="E111" s="71">
        <v>244</v>
      </c>
      <c r="F111" s="71">
        <v>226</v>
      </c>
      <c r="G111" s="71"/>
      <c r="H111" s="72">
        <v>100000</v>
      </c>
      <c r="I111" s="72">
        <v>50000</v>
      </c>
      <c r="J111" s="72">
        <v>0</v>
      </c>
    </row>
    <row r="112" spans="1:10" ht="27" customHeight="1" x14ac:dyDescent="0.2">
      <c r="A112" s="77" t="s">
        <v>25</v>
      </c>
      <c r="B112" s="31">
        <v>807</v>
      </c>
      <c r="C112" s="31" t="s">
        <v>23</v>
      </c>
      <c r="D112" s="32" t="s">
        <v>53</v>
      </c>
      <c r="E112" s="32">
        <v>244</v>
      </c>
      <c r="F112" s="32">
        <v>226</v>
      </c>
      <c r="G112" s="32"/>
      <c r="H112" s="58">
        <f>250000+23199.39</f>
        <v>273199.39</v>
      </c>
      <c r="I112" s="59">
        <v>50000</v>
      </c>
      <c r="J112" s="58">
        <v>0</v>
      </c>
    </row>
    <row r="113" spans="1:10" ht="12.75" customHeight="1" x14ac:dyDescent="0.2">
      <c r="A113" s="68" t="s">
        <v>54</v>
      </c>
      <c r="B113" s="78">
        <v>807</v>
      </c>
      <c r="C113" s="78" t="s">
        <v>122</v>
      </c>
      <c r="D113" s="30" t="s">
        <v>134</v>
      </c>
      <c r="E113" s="30" t="s">
        <v>0</v>
      </c>
      <c r="F113" s="30"/>
      <c r="G113" s="30"/>
      <c r="H113" s="79">
        <f>H114</f>
        <v>400000</v>
      </c>
      <c r="I113" s="79">
        <f t="shared" ref="I113:J113" si="42">I114</f>
        <v>50000</v>
      </c>
      <c r="J113" s="79">
        <f t="shared" si="42"/>
        <v>0</v>
      </c>
    </row>
    <row r="114" spans="1:10" ht="27" customHeight="1" x14ac:dyDescent="0.2">
      <c r="A114" s="73" t="s">
        <v>27</v>
      </c>
      <c r="B114" s="74">
        <v>807</v>
      </c>
      <c r="C114" s="74" t="s">
        <v>26</v>
      </c>
      <c r="D114" s="75" t="s">
        <v>55</v>
      </c>
      <c r="E114" s="75" t="s">
        <v>0</v>
      </c>
      <c r="F114" s="75"/>
      <c r="G114" s="75"/>
      <c r="H114" s="76">
        <f>H115+H116</f>
        <v>400000</v>
      </c>
      <c r="I114" s="76">
        <f t="shared" ref="I114:J114" si="43">I115+I116</f>
        <v>50000</v>
      </c>
      <c r="J114" s="76">
        <f t="shared" si="43"/>
        <v>0</v>
      </c>
    </row>
    <row r="115" spans="1:10" ht="12.75" customHeight="1" x14ac:dyDescent="0.2">
      <c r="A115" s="21" t="s">
        <v>92</v>
      </c>
      <c r="B115" s="29">
        <v>807</v>
      </c>
      <c r="C115" s="29" t="s">
        <v>26</v>
      </c>
      <c r="D115" s="9" t="s">
        <v>55</v>
      </c>
      <c r="E115" s="9">
        <v>244</v>
      </c>
      <c r="F115" s="9">
        <v>346</v>
      </c>
      <c r="G115" s="9"/>
      <c r="H115" s="54">
        <v>50000</v>
      </c>
      <c r="I115" s="56">
        <v>0</v>
      </c>
      <c r="J115" s="54">
        <v>0</v>
      </c>
    </row>
    <row r="116" spans="1:10" ht="25.5" customHeight="1" x14ac:dyDescent="0.2">
      <c r="A116" s="19" t="s">
        <v>98</v>
      </c>
      <c r="B116" s="28">
        <v>807</v>
      </c>
      <c r="C116" s="28" t="s">
        <v>26</v>
      </c>
      <c r="D116" s="7" t="s">
        <v>55</v>
      </c>
      <c r="E116" s="7">
        <v>244</v>
      </c>
      <c r="F116" s="7">
        <v>349</v>
      </c>
      <c r="G116" s="7"/>
      <c r="H116" s="52">
        <v>350000</v>
      </c>
      <c r="I116" s="56">
        <v>50000</v>
      </c>
      <c r="J116" s="52">
        <v>0</v>
      </c>
    </row>
    <row r="117" spans="1:10" ht="12.75" customHeight="1" x14ac:dyDescent="0.2">
      <c r="A117" s="17" t="s">
        <v>56</v>
      </c>
      <c r="B117" s="26">
        <v>807</v>
      </c>
      <c r="C117" s="26" t="s">
        <v>123</v>
      </c>
      <c r="D117" s="5" t="s">
        <v>135</v>
      </c>
      <c r="E117" s="5" t="s">
        <v>0</v>
      </c>
      <c r="F117" s="5"/>
      <c r="G117" s="5"/>
      <c r="H117" s="50">
        <f>H119</f>
        <v>377085</v>
      </c>
      <c r="I117" s="50">
        <f t="shared" ref="I117:J117" si="44">I119</f>
        <v>100000</v>
      </c>
      <c r="J117" s="50">
        <f t="shared" si="44"/>
        <v>0</v>
      </c>
    </row>
    <row r="118" spans="1:10" ht="12.75" customHeight="1" x14ac:dyDescent="0.2">
      <c r="A118" s="21" t="s">
        <v>28</v>
      </c>
      <c r="B118" s="29">
        <v>807</v>
      </c>
      <c r="C118" s="29" t="s">
        <v>29</v>
      </c>
      <c r="D118" s="9" t="s">
        <v>136</v>
      </c>
      <c r="E118" s="9" t="s">
        <v>0</v>
      </c>
      <c r="F118" s="9"/>
      <c r="G118" s="9"/>
      <c r="H118" s="56">
        <f>H119</f>
        <v>377085</v>
      </c>
      <c r="I118" s="56">
        <f t="shared" ref="I118:J118" si="45">I119</f>
        <v>100000</v>
      </c>
      <c r="J118" s="56">
        <f t="shared" si="45"/>
        <v>0</v>
      </c>
    </row>
    <row r="119" spans="1:10" ht="25.5" customHeight="1" x14ac:dyDescent="0.2">
      <c r="A119" s="44" t="s">
        <v>30</v>
      </c>
      <c r="B119" s="42">
        <v>807</v>
      </c>
      <c r="C119" s="42" t="s">
        <v>29</v>
      </c>
      <c r="D119" s="43" t="s">
        <v>57</v>
      </c>
      <c r="E119" s="43" t="s">
        <v>0</v>
      </c>
      <c r="F119" s="43"/>
      <c r="G119" s="43"/>
      <c r="H119" s="60">
        <f>H120+H121+H122</f>
        <v>377085</v>
      </c>
      <c r="I119" s="60">
        <f t="shared" ref="I119:J119" si="46">I120+I121+I122</f>
        <v>100000</v>
      </c>
      <c r="J119" s="60">
        <f t="shared" si="46"/>
        <v>0</v>
      </c>
    </row>
    <row r="120" spans="1:10" ht="12.75" customHeight="1" x14ac:dyDescent="0.2">
      <c r="A120" s="21" t="s">
        <v>84</v>
      </c>
      <c r="B120" s="29">
        <v>807</v>
      </c>
      <c r="C120" s="29" t="s">
        <v>29</v>
      </c>
      <c r="D120" s="9" t="s">
        <v>57</v>
      </c>
      <c r="E120" s="9">
        <v>244</v>
      </c>
      <c r="F120" s="9">
        <v>226</v>
      </c>
      <c r="G120" s="9"/>
      <c r="H120" s="56">
        <v>100000</v>
      </c>
      <c r="I120" s="56">
        <v>50000</v>
      </c>
      <c r="J120" s="56">
        <v>0</v>
      </c>
    </row>
    <row r="121" spans="1:10" ht="12.75" customHeight="1" x14ac:dyDescent="0.2">
      <c r="A121" s="19" t="s">
        <v>92</v>
      </c>
      <c r="B121" s="28">
        <v>807</v>
      </c>
      <c r="C121" s="28" t="s">
        <v>29</v>
      </c>
      <c r="D121" s="7" t="s">
        <v>57</v>
      </c>
      <c r="E121" s="9">
        <v>244</v>
      </c>
      <c r="F121" s="9">
        <v>346</v>
      </c>
      <c r="G121" s="9"/>
      <c r="H121" s="56">
        <v>100000</v>
      </c>
      <c r="I121" s="56">
        <v>0</v>
      </c>
      <c r="J121" s="56">
        <v>0</v>
      </c>
    </row>
    <row r="122" spans="1:10" ht="25.5" customHeight="1" x14ac:dyDescent="0.2">
      <c r="A122" s="19" t="s">
        <v>98</v>
      </c>
      <c r="B122" s="28">
        <v>807</v>
      </c>
      <c r="C122" s="28" t="s">
        <v>29</v>
      </c>
      <c r="D122" s="7" t="s">
        <v>57</v>
      </c>
      <c r="E122" s="7">
        <v>244</v>
      </c>
      <c r="F122" s="7">
        <v>349</v>
      </c>
      <c r="G122" s="7"/>
      <c r="H122" s="52">
        <v>177085</v>
      </c>
      <c r="I122" s="52">
        <v>50000</v>
      </c>
      <c r="J122" s="52">
        <v>0</v>
      </c>
    </row>
    <row r="123" spans="1:10" ht="12.75" customHeight="1" x14ac:dyDescent="0.2">
      <c r="A123" s="17" t="s">
        <v>58</v>
      </c>
      <c r="B123" s="26">
        <v>807</v>
      </c>
      <c r="C123" s="26">
        <v>1000</v>
      </c>
      <c r="D123" s="5" t="s">
        <v>0</v>
      </c>
      <c r="E123" s="5" t="s">
        <v>0</v>
      </c>
      <c r="F123" s="5"/>
      <c r="G123" s="5"/>
      <c r="H123" s="50">
        <f>H124+H128</f>
        <v>709389.4</v>
      </c>
      <c r="I123" s="50">
        <f>I124+I128</f>
        <v>709389.4</v>
      </c>
      <c r="J123" s="50">
        <f>J124+J128</f>
        <v>459389.4</v>
      </c>
    </row>
    <row r="124" spans="1:10" ht="12.75" customHeight="1" x14ac:dyDescent="0.2">
      <c r="A124" s="17" t="s">
        <v>31</v>
      </c>
      <c r="B124" s="26">
        <v>807</v>
      </c>
      <c r="C124" s="26" t="s">
        <v>32</v>
      </c>
      <c r="D124" s="5" t="s">
        <v>0</v>
      </c>
      <c r="E124" s="5" t="s">
        <v>0</v>
      </c>
      <c r="F124" s="5"/>
      <c r="G124" s="5"/>
      <c r="H124" s="50">
        <f>H125</f>
        <v>459389.4</v>
      </c>
      <c r="I124" s="50">
        <f t="shared" ref="I124:J125" si="47">I125</f>
        <v>459389.4</v>
      </c>
      <c r="J124" s="50">
        <f t="shared" si="47"/>
        <v>459389.4</v>
      </c>
    </row>
    <row r="125" spans="1:10" s="11" customFormat="1" ht="13.5" customHeight="1" x14ac:dyDescent="0.2">
      <c r="A125" s="18" t="s">
        <v>5</v>
      </c>
      <c r="B125" s="27">
        <v>807</v>
      </c>
      <c r="C125" s="27" t="s">
        <v>32</v>
      </c>
      <c r="D125" s="6" t="s">
        <v>6</v>
      </c>
      <c r="E125" s="6" t="s">
        <v>0</v>
      </c>
      <c r="F125" s="6"/>
      <c r="G125" s="6"/>
      <c r="H125" s="51">
        <f>H126</f>
        <v>459389.4</v>
      </c>
      <c r="I125" s="51">
        <f t="shared" si="47"/>
        <v>459389.4</v>
      </c>
      <c r="J125" s="51">
        <f t="shared" si="47"/>
        <v>459389.4</v>
      </c>
    </row>
    <row r="126" spans="1:10" ht="54" customHeight="1" x14ac:dyDescent="0.2">
      <c r="A126" s="8" t="s">
        <v>59</v>
      </c>
      <c r="B126" s="29">
        <v>807</v>
      </c>
      <c r="C126" s="29" t="s">
        <v>32</v>
      </c>
      <c r="D126" s="9" t="s">
        <v>71</v>
      </c>
      <c r="E126" s="9" t="s">
        <v>0</v>
      </c>
      <c r="F126" s="9"/>
      <c r="G126" s="9"/>
      <c r="H126" s="56">
        <f>H127</f>
        <v>459389.4</v>
      </c>
      <c r="I126" s="56">
        <f t="shared" ref="I126:J126" si="48">I127</f>
        <v>459389.4</v>
      </c>
      <c r="J126" s="56">
        <f t="shared" si="48"/>
        <v>459389.4</v>
      </c>
    </row>
    <row r="127" spans="1:10" ht="25.5" customHeight="1" x14ac:dyDescent="0.2">
      <c r="A127" s="19" t="s">
        <v>101</v>
      </c>
      <c r="B127" s="28">
        <v>807</v>
      </c>
      <c r="C127" s="28" t="s">
        <v>32</v>
      </c>
      <c r="D127" s="7" t="s">
        <v>60</v>
      </c>
      <c r="E127" s="7">
        <v>312</v>
      </c>
      <c r="F127" s="7">
        <v>264</v>
      </c>
      <c r="G127" s="7"/>
      <c r="H127" s="52">
        <v>459389.4</v>
      </c>
      <c r="I127" s="52">
        <v>459389.4</v>
      </c>
      <c r="J127" s="52">
        <v>459389.4</v>
      </c>
    </row>
    <row r="128" spans="1:10" ht="12.75" customHeight="1" x14ac:dyDescent="0.2">
      <c r="A128" s="17" t="s">
        <v>34</v>
      </c>
      <c r="B128" s="26">
        <v>807</v>
      </c>
      <c r="C128" s="26" t="s">
        <v>35</v>
      </c>
      <c r="D128" s="5" t="s">
        <v>0</v>
      </c>
      <c r="E128" s="5" t="s">
        <v>0</v>
      </c>
      <c r="F128" s="5"/>
      <c r="G128" s="5"/>
      <c r="H128" s="50">
        <f>H129+H131</f>
        <v>250000</v>
      </c>
      <c r="I128" s="50">
        <f>I129+I131</f>
        <v>250000</v>
      </c>
      <c r="J128" s="50">
        <f>J129+J131</f>
        <v>0</v>
      </c>
    </row>
    <row r="129" spans="1:12" ht="54" customHeight="1" x14ac:dyDescent="0.2">
      <c r="A129" s="18" t="s">
        <v>36</v>
      </c>
      <c r="B129" s="27">
        <v>807</v>
      </c>
      <c r="C129" s="27" t="s">
        <v>35</v>
      </c>
      <c r="D129" s="6" t="s">
        <v>61</v>
      </c>
      <c r="E129" s="6" t="s">
        <v>0</v>
      </c>
      <c r="F129" s="6"/>
      <c r="G129" s="6"/>
      <c r="H129" s="51">
        <f>H130</f>
        <v>200000</v>
      </c>
      <c r="I129" s="51">
        <f>I130</f>
        <v>200000</v>
      </c>
      <c r="J129" s="51">
        <f t="shared" ref="I129:J129" si="49">J130</f>
        <v>0</v>
      </c>
    </row>
    <row r="130" spans="1:12" ht="25.5" customHeight="1" x14ac:dyDescent="0.2">
      <c r="A130" s="19" t="s">
        <v>33</v>
      </c>
      <c r="B130" s="28">
        <v>807</v>
      </c>
      <c r="C130" s="28" t="s">
        <v>35</v>
      </c>
      <c r="D130" s="7" t="s">
        <v>61</v>
      </c>
      <c r="E130" s="9">
        <v>313</v>
      </c>
      <c r="F130" s="9">
        <v>262</v>
      </c>
      <c r="G130" s="9"/>
      <c r="H130" s="56">
        <v>200000</v>
      </c>
      <c r="I130" s="56">
        <v>200000</v>
      </c>
      <c r="J130" s="56">
        <v>0</v>
      </c>
    </row>
    <row r="131" spans="1:12" ht="13.5" customHeight="1" x14ac:dyDescent="0.2">
      <c r="A131" s="8" t="s">
        <v>62</v>
      </c>
      <c r="B131" s="27">
        <v>807</v>
      </c>
      <c r="C131" s="27" t="s">
        <v>35</v>
      </c>
      <c r="D131" s="6" t="s">
        <v>63</v>
      </c>
      <c r="E131" s="6" t="s">
        <v>0</v>
      </c>
      <c r="F131" s="6"/>
      <c r="G131" s="6"/>
      <c r="H131" s="51">
        <f>H132</f>
        <v>50000</v>
      </c>
      <c r="I131" s="51">
        <f t="shared" ref="I131:J131" si="50">I132</f>
        <v>50000</v>
      </c>
      <c r="J131" s="51">
        <f t="shared" si="50"/>
        <v>0</v>
      </c>
    </row>
    <row r="132" spans="1:12" ht="12.75" customHeight="1" x14ac:dyDescent="0.2">
      <c r="A132" s="19" t="s">
        <v>92</v>
      </c>
      <c r="B132" s="28">
        <v>807</v>
      </c>
      <c r="C132" s="28" t="s">
        <v>35</v>
      </c>
      <c r="D132" s="7" t="s">
        <v>63</v>
      </c>
      <c r="E132" s="7">
        <v>244</v>
      </c>
      <c r="F132" s="7">
        <v>346</v>
      </c>
      <c r="G132" s="7"/>
      <c r="H132" s="52">
        <v>50000</v>
      </c>
      <c r="I132" s="52">
        <v>50000</v>
      </c>
      <c r="J132" s="52">
        <v>0</v>
      </c>
    </row>
    <row r="133" spans="1:12" ht="12.75" customHeight="1" x14ac:dyDescent="0.2">
      <c r="A133" s="17" t="s">
        <v>64</v>
      </c>
      <c r="B133" s="26">
        <v>807</v>
      </c>
      <c r="C133" s="26">
        <v>1100</v>
      </c>
      <c r="D133" s="5" t="s">
        <v>0</v>
      </c>
      <c r="E133" s="5" t="s">
        <v>0</v>
      </c>
      <c r="F133" s="5"/>
      <c r="G133" s="5"/>
      <c r="H133" s="50">
        <f>H134</f>
        <v>8832204.8599999994</v>
      </c>
      <c r="I133" s="50">
        <f t="shared" ref="I133:J134" si="51">I134</f>
        <v>8495204.8599999994</v>
      </c>
      <c r="J133" s="50">
        <f t="shared" si="51"/>
        <v>8495204.8599999994</v>
      </c>
    </row>
    <row r="134" spans="1:12" ht="25.5" customHeight="1" x14ac:dyDescent="0.2">
      <c r="A134" s="17" t="s">
        <v>37</v>
      </c>
      <c r="B134" s="26">
        <v>807</v>
      </c>
      <c r="C134" s="26" t="s">
        <v>38</v>
      </c>
      <c r="D134" s="5" t="s">
        <v>0</v>
      </c>
      <c r="E134" s="5" t="s">
        <v>0</v>
      </c>
      <c r="F134" s="5"/>
      <c r="G134" s="5"/>
      <c r="H134" s="50">
        <f>H135</f>
        <v>8832204.8599999994</v>
      </c>
      <c r="I134" s="50">
        <f t="shared" si="51"/>
        <v>8495204.8599999994</v>
      </c>
      <c r="J134" s="50">
        <f t="shared" si="51"/>
        <v>8495204.8599999994</v>
      </c>
    </row>
    <row r="135" spans="1:12" ht="40.5" x14ac:dyDescent="0.2">
      <c r="A135" s="18" t="s">
        <v>39</v>
      </c>
      <c r="B135" s="27">
        <v>807</v>
      </c>
      <c r="C135" s="27" t="s">
        <v>38</v>
      </c>
      <c r="D135" s="6" t="s">
        <v>65</v>
      </c>
      <c r="E135" s="6" t="s">
        <v>0</v>
      </c>
      <c r="F135" s="6"/>
      <c r="G135" s="6"/>
      <c r="H135" s="51">
        <f>H136+H137+H138+H139</f>
        <v>8832204.8599999994</v>
      </c>
      <c r="I135" s="51">
        <f t="shared" ref="I135:J135" si="52">I136+I137+I138+I139</f>
        <v>8495204.8599999994</v>
      </c>
      <c r="J135" s="51">
        <f t="shared" si="52"/>
        <v>8495204.8599999994</v>
      </c>
    </row>
    <row r="136" spans="1:12" x14ac:dyDescent="0.2">
      <c r="A136" s="21" t="s">
        <v>148</v>
      </c>
      <c r="B136" s="29" t="s">
        <v>139</v>
      </c>
      <c r="C136" s="29" t="s">
        <v>146</v>
      </c>
      <c r="D136" s="7" t="s">
        <v>65</v>
      </c>
      <c r="E136" s="9">
        <v>122</v>
      </c>
      <c r="F136" s="9">
        <v>214</v>
      </c>
      <c r="G136" s="9">
        <v>9000</v>
      </c>
      <c r="H136" s="54">
        <v>180000</v>
      </c>
      <c r="I136" s="54">
        <v>0</v>
      </c>
      <c r="J136" s="54">
        <v>0</v>
      </c>
    </row>
    <row r="137" spans="1:12" ht="24.75" customHeight="1" x14ac:dyDescent="0.2">
      <c r="A137" s="21" t="s">
        <v>147</v>
      </c>
      <c r="B137" s="29" t="s">
        <v>139</v>
      </c>
      <c r="C137" s="29" t="s">
        <v>38</v>
      </c>
      <c r="D137" s="9" t="s">
        <v>65</v>
      </c>
      <c r="E137" s="9">
        <v>244</v>
      </c>
      <c r="F137" s="9">
        <v>226</v>
      </c>
      <c r="G137" s="9">
        <v>9000</v>
      </c>
      <c r="H137" s="54">
        <v>157000</v>
      </c>
      <c r="I137" s="54">
        <v>0</v>
      </c>
      <c r="J137" s="54">
        <v>0</v>
      </c>
    </row>
    <row r="138" spans="1:12" ht="38.25" x14ac:dyDescent="0.2">
      <c r="A138" s="19" t="s">
        <v>99</v>
      </c>
      <c r="B138" s="28">
        <v>807</v>
      </c>
      <c r="C138" s="28" t="s">
        <v>38</v>
      </c>
      <c r="D138" s="7" t="s">
        <v>65</v>
      </c>
      <c r="E138" s="7">
        <v>611</v>
      </c>
      <c r="F138" s="7">
        <v>241</v>
      </c>
      <c r="G138" s="7"/>
      <c r="H138" s="52">
        <v>8145204.8600000003</v>
      </c>
      <c r="I138" s="52">
        <v>8145204.8600000003</v>
      </c>
      <c r="J138" s="52">
        <v>8145204.8600000003</v>
      </c>
    </row>
    <row r="139" spans="1:12" ht="25.5" x14ac:dyDescent="0.2">
      <c r="A139" s="19" t="s">
        <v>100</v>
      </c>
      <c r="B139" s="28">
        <v>807</v>
      </c>
      <c r="C139" s="28" t="s">
        <v>38</v>
      </c>
      <c r="D139" s="7" t="s">
        <v>65</v>
      </c>
      <c r="E139" s="7">
        <v>612</v>
      </c>
      <c r="F139" s="7">
        <v>241</v>
      </c>
      <c r="G139" s="7"/>
      <c r="H139" s="52">
        <v>350000</v>
      </c>
      <c r="I139" s="52">
        <v>350000</v>
      </c>
      <c r="J139" s="52">
        <v>350000</v>
      </c>
    </row>
    <row r="140" spans="1:12" ht="25.5" customHeight="1" x14ac:dyDescent="0.2">
      <c r="A140" s="17" t="s">
        <v>66</v>
      </c>
      <c r="B140" s="26">
        <v>807</v>
      </c>
      <c r="C140" s="26">
        <v>1400</v>
      </c>
      <c r="D140" s="5" t="s">
        <v>0</v>
      </c>
      <c r="E140" s="5" t="s">
        <v>0</v>
      </c>
      <c r="F140" s="5"/>
      <c r="G140" s="5"/>
      <c r="H140" s="50">
        <f>H141</f>
        <v>430609.4</v>
      </c>
      <c r="I140" s="50">
        <f t="shared" ref="I140:J140" si="53">I141</f>
        <v>432087.33</v>
      </c>
      <c r="J140" s="50">
        <f t="shared" si="53"/>
        <v>432087.33</v>
      </c>
    </row>
    <row r="141" spans="1:12" ht="25.5" customHeight="1" x14ac:dyDescent="0.2">
      <c r="A141" s="17" t="s">
        <v>40</v>
      </c>
      <c r="B141" s="26">
        <v>807</v>
      </c>
      <c r="C141" s="26" t="s">
        <v>41</v>
      </c>
      <c r="D141" s="5" t="s">
        <v>6</v>
      </c>
      <c r="E141" s="5" t="s">
        <v>0</v>
      </c>
      <c r="F141" s="5"/>
      <c r="G141" s="5"/>
      <c r="H141" s="50">
        <f>H142</f>
        <v>430609.4</v>
      </c>
      <c r="I141" s="50">
        <f t="shared" ref="I141:J142" si="54">I142</f>
        <v>432087.33</v>
      </c>
      <c r="J141" s="50">
        <f t="shared" si="54"/>
        <v>432087.33</v>
      </c>
    </row>
    <row r="142" spans="1:12" ht="108" customHeight="1" x14ac:dyDescent="0.2">
      <c r="A142" s="18" t="s">
        <v>43</v>
      </c>
      <c r="B142" s="27">
        <v>807</v>
      </c>
      <c r="C142" s="27" t="s">
        <v>41</v>
      </c>
      <c r="D142" s="6" t="s">
        <v>44</v>
      </c>
      <c r="E142" s="6" t="s">
        <v>0</v>
      </c>
      <c r="F142" s="6"/>
      <c r="G142" s="6"/>
      <c r="H142" s="51">
        <f>H143</f>
        <v>430609.4</v>
      </c>
      <c r="I142" s="51">
        <f t="shared" si="54"/>
        <v>432087.33</v>
      </c>
      <c r="J142" s="51">
        <f t="shared" si="54"/>
        <v>432087.33</v>
      </c>
    </row>
    <row r="143" spans="1:12" ht="12.75" customHeight="1" x14ac:dyDescent="0.2">
      <c r="A143" s="61" t="s">
        <v>42</v>
      </c>
      <c r="B143" s="62">
        <v>807</v>
      </c>
      <c r="C143" s="62" t="s">
        <v>41</v>
      </c>
      <c r="D143" s="63" t="s">
        <v>44</v>
      </c>
      <c r="E143" s="63">
        <v>540</v>
      </c>
      <c r="F143" s="63">
        <v>251</v>
      </c>
      <c r="G143" s="63"/>
      <c r="H143" s="64">
        <v>430609.4</v>
      </c>
      <c r="I143" s="64">
        <v>432087.33</v>
      </c>
      <c r="J143" s="64">
        <v>432087.33</v>
      </c>
    </row>
    <row r="144" spans="1:12" ht="12.75" customHeight="1" x14ac:dyDescent="0.2">
      <c r="A144" s="68" t="s">
        <v>153</v>
      </c>
      <c r="B144" s="65"/>
      <c r="C144" s="65"/>
      <c r="D144" s="66"/>
      <c r="E144" s="65"/>
      <c r="F144" s="65"/>
      <c r="G144" s="65"/>
      <c r="H144" s="69">
        <v>0</v>
      </c>
      <c r="I144" s="67">
        <v>614807.35</v>
      </c>
      <c r="J144" s="67">
        <v>1230479.25</v>
      </c>
      <c r="K144" s="14"/>
      <c r="L144" s="14"/>
    </row>
    <row r="145" spans="9:12" ht="12.75" customHeight="1" x14ac:dyDescent="0.2">
      <c r="I145" s="48"/>
      <c r="J145" s="48"/>
      <c r="K145" s="14"/>
      <c r="L145" s="14"/>
    </row>
    <row r="146" spans="9:12" ht="12.75" customHeight="1" x14ac:dyDescent="0.2">
      <c r="I146" s="48"/>
      <c r="J146" s="48"/>
      <c r="K146" s="14"/>
      <c r="L146" s="14"/>
    </row>
    <row r="147" spans="9:12" ht="12.75" customHeight="1" x14ac:dyDescent="0.2">
      <c r="I147" s="48"/>
      <c r="J147" s="48"/>
      <c r="K147" s="14"/>
      <c r="L147" s="14"/>
    </row>
  </sheetData>
  <autoFilter ref="D1:D147"/>
  <mergeCells count="2">
    <mergeCell ref="A3:K3"/>
    <mergeCell ref="A2:J2"/>
  </mergeCells>
  <pageMargins left="0.78740157480314965" right="0.19685039370078741" top="0.39370078740157483" bottom="0.39370078740157483" header="0.31496062992125984" footer="0.31496062992125984"/>
  <pageSetup paperSize="9" scale="67" fitToHeight="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Бухгалтерия 1</cp:lastModifiedBy>
  <cp:lastPrinted>2021-11-15T01:53:27Z</cp:lastPrinted>
  <dcterms:created xsi:type="dcterms:W3CDTF">2006-09-16T00:00:00Z</dcterms:created>
  <dcterms:modified xsi:type="dcterms:W3CDTF">2022-01-15T07:49:26Z</dcterms:modified>
</cp:coreProperties>
</file>