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-26-27\Бюджет на 2025\"/>
    </mc:Choice>
  </mc:AlternateContent>
  <xr:revisionPtr revIDLastSave="0" documentId="13_ncr:1_{33E5E545-3C8D-49DB-86C6-8CCB5A0CB2E7}" xr6:coauthVersionLast="47" xr6:coauthVersionMax="47" xr10:uidLastSave="{00000000-0000-0000-0000-000000000000}"/>
  <bookViews>
    <workbookView showHorizontalScroll="0" showVerticalScroll="0" showSheetTabs="0" xWindow="3075" yWindow="3075" windowWidth="21600" windowHeight="11385" xr2:uid="{00000000-000D-0000-FFFF-FFFF00000000}"/>
  </bookViews>
  <sheets>
    <sheet name="косгу" sheetId="1" r:id="rId1"/>
    <sheet name="вр" sheetId="2" r:id="rId2"/>
    <sheet name="ведомств" sheetId="3" r:id="rId3"/>
  </sheets>
  <definedNames>
    <definedName name="_xlnm._FilterDatabase" localSheetId="0" hidden="1">косгу!$F$1:$F$310</definedName>
    <definedName name="_xlnm.Print_Titles" localSheetId="0">косгу!$2:$7</definedName>
    <definedName name="_xlnm.Print_Area" localSheetId="1">вр!$A$1:$L$262</definedName>
    <definedName name="_xlnm.Print_Area" localSheetId="0">косгу!$A$2:$L$306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1" i="1" l="1"/>
  <c r="K192" i="1"/>
  <c r="J91" i="1" l="1"/>
  <c r="J221" i="1"/>
  <c r="J223" i="1"/>
  <c r="J172" i="1"/>
  <c r="L221" i="1"/>
  <c r="K221" i="1"/>
  <c r="K16" i="1"/>
  <c r="L16" i="1"/>
  <c r="J16" i="1"/>
  <c r="K20" i="1"/>
  <c r="L20" i="1"/>
  <c r="J20" i="1"/>
  <c r="K304" i="1" l="1"/>
  <c r="K303" i="1" s="1"/>
  <c r="K302" i="1" s="1"/>
  <c r="K301" i="1" s="1"/>
  <c r="K300" i="1" s="1"/>
  <c r="K299" i="1" s="1"/>
  <c r="K298" i="1" s="1"/>
  <c r="K297" i="1" s="1"/>
  <c r="L304" i="1"/>
  <c r="L303" i="1" s="1"/>
  <c r="L302" i="1" s="1"/>
  <c r="L301" i="1" s="1"/>
  <c r="L300" i="1" s="1"/>
  <c r="L299" i="1" s="1"/>
  <c r="L298" i="1" s="1"/>
  <c r="L297" i="1" s="1"/>
  <c r="J304" i="1"/>
  <c r="J303" i="1" s="1"/>
  <c r="J302" i="1" s="1"/>
  <c r="J301" i="1" s="1"/>
  <c r="J300" i="1" s="1"/>
  <c r="J299" i="1" s="1"/>
  <c r="J298" i="1" s="1"/>
  <c r="J297" i="1" s="1"/>
  <c r="K294" i="1"/>
  <c r="K293" i="1" s="1"/>
  <c r="K292" i="1" s="1"/>
  <c r="K291" i="1" s="1"/>
  <c r="K290" i="1" s="1"/>
  <c r="K289" i="1" s="1"/>
  <c r="K288" i="1" s="1"/>
  <c r="K287" i="1" s="1"/>
  <c r="K286" i="1" s="1"/>
  <c r="L294" i="1"/>
  <c r="L293" i="1" s="1"/>
  <c r="L292" i="1" s="1"/>
  <c r="L291" i="1" s="1"/>
  <c r="L290" i="1" s="1"/>
  <c r="L289" i="1" s="1"/>
  <c r="L288" i="1" s="1"/>
  <c r="L287" i="1" s="1"/>
  <c r="L286" i="1" s="1"/>
  <c r="J294" i="1"/>
  <c r="J293" i="1" s="1"/>
  <c r="J292" i="1" s="1"/>
  <c r="J291" i="1" s="1"/>
  <c r="J290" i="1" s="1"/>
  <c r="J289" i="1" s="1"/>
  <c r="J288" i="1" s="1"/>
  <c r="J287" i="1" s="1"/>
  <c r="J286" i="1" s="1"/>
  <c r="K282" i="1"/>
  <c r="K281" i="1" s="1"/>
  <c r="K280" i="1" s="1"/>
  <c r="K279" i="1" s="1"/>
  <c r="K278" i="1" s="1"/>
  <c r="K277" i="1" s="1"/>
  <c r="K276" i="1" s="1"/>
  <c r="L282" i="1"/>
  <c r="L281" i="1" s="1"/>
  <c r="L280" i="1" s="1"/>
  <c r="L279" i="1" s="1"/>
  <c r="L278" i="1" s="1"/>
  <c r="L277" i="1" s="1"/>
  <c r="L276" i="1" s="1"/>
  <c r="J282" i="1"/>
  <c r="J281" i="1" s="1"/>
  <c r="J280" i="1" s="1"/>
  <c r="J279" i="1" s="1"/>
  <c r="J278" i="1" s="1"/>
  <c r="J277" i="1" s="1"/>
  <c r="J276" i="1" s="1"/>
  <c r="K220" i="1"/>
  <c r="K219" i="1" s="1"/>
  <c r="K218" i="1" s="1"/>
  <c r="K217" i="1" s="1"/>
  <c r="L220" i="1"/>
  <c r="L219" i="1" s="1"/>
  <c r="L218" i="1" s="1"/>
  <c r="L217" i="1" s="1"/>
  <c r="J220" i="1"/>
  <c r="J219" i="1" s="1"/>
  <c r="J218" i="1" s="1"/>
  <c r="J217" i="1" s="1"/>
  <c r="K213" i="1"/>
  <c r="K212" i="1" s="1"/>
  <c r="K211" i="1" s="1"/>
  <c r="K210" i="1" s="1"/>
  <c r="L213" i="1"/>
  <c r="L212" i="1" s="1"/>
  <c r="L211" i="1" s="1"/>
  <c r="L210" i="1" s="1"/>
  <c r="J213" i="1"/>
  <c r="J212" i="1"/>
  <c r="J211" i="1" s="1"/>
  <c r="J210" i="1" s="1"/>
  <c r="K208" i="1"/>
  <c r="K207" i="1" s="1"/>
  <c r="K206" i="1" s="1"/>
  <c r="K205" i="1" s="1"/>
  <c r="K204" i="1" s="1"/>
  <c r="K203" i="1" s="1"/>
  <c r="K202" i="1" s="1"/>
  <c r="L208" i="1"/>
  <c r="L207" i="1" s="1"/>
  <c r="L206" i="1" s="1"/>
  <c r="L205" i="1" s="1"/>
  <c r="L204" i="1" s="1"/>
  <c r="L203" i="1" s="1"/>
  <c r="L202" i="1" s="1"/>
  <c r="J208" i="1"/>
  <c r="J207" i="1" s="1"/>
  <c r="J206" i="1" s="1"/>
  <c r="J205" i="1" s="1"/>
  <c r="J204" i="1" s="1"/>
  <c r="J203" i="1" s="1"/>
  <c r="J202" i="1" s="1"/>
  <c r="K196" i="1"/>
  <c r="K195" i="1" s="1"/>
  <c r="K194" i="1" s="1"/>
  <c r="L196" i="1"/>
  <c r="L195" i="1" s="1"/>
  <c r="L194" i="1" s="1"/>
  <c r="J196" i="1"/>
  <c r="J195" i="1" s="1"/>
  <c r="J194" i="1" s="1"/>
  <c r="K191" i="1"/>
  <c r="K190" i="1" s="1"/>
  <c r="K183" i="1" s="1"/>
  <c r="K182" i="1" s="1"/>
  <c r="K181" i="1" s="1"/>
  <c r="K180" i="1" s="1"/>
  <c r="L191" i="1"/>
  <c r="L190" i="1" s="1"/>
  <c r="L183" i="1" s="1"/>
  <c r="L182" i="1" s="1"/>
  <c r="L181" i="1" s="1"/>
  <c r="L180" i="1" s="1"/>
  <c r="J191" i="1"/>
  <c r="K172" i="1"/>
  <c r="L172" i="1"/>
  <c r="K169" i="1"/>
  <c r="K166" i="1" s="1"/>
  <c r="K165" i="1" s="1"/>
  <c r="K164" i="1" s="1"/>
  <c r="K153" i="1" s="1"/>
  <c r="L169" i="1"/>
  <c r="J169" i="1"/>
  <c r="K161" i="1"/>
  <c r="K160" i="1" s="1"/>
  <c r="K159" i="1" s="1"/>
  <c r="K158" i="1" s="1"/>
  <c r="K157" i="1" s="1"/>
  <c r="K156" i="1" s="1"/>
  <c r="K155" i="1" s="1"/>
  <c r="K154" i="1" s="1"/>
  <c r="L161" i="1"/>
  <c r="L160" i="1" s="1"/>
  <c r="L159" i="1" s="1"/>
  <c r="L158" i="1" s="1"/>
  <c r="L157" i="1" s="1"/>
  <c r="L156" i="1" s="1"/>
  <c r="L155" i="1" s="1"/>
  <c r="L154" i="1" s="1"/>
  <c r="J161" i="1"/>
  <c r="J160" i="1" s="1"/>
  <c r="J159" i="1" s="1"/>
  <c r="J158" i="1" s="1"/>
  <c r="J157" i="1" s="1"/>
  <c r="J156" i="1" s="1"/>
  <c r="J155" i="1" s="1"/>
  <c r="J154" i="1" s="1"/>
  <c r="K143" i="1"/>
  <c r="K142" i="1" s="1"/>
  <c r="L143" i="1"/>
  <c r="L142" i="1" s="1"/>
  <c r="J143" i="1"/>
  <c r="J142" i="1" s="1"/>
  <c r="K150" i="1"/>
  <c r="K146" i="1" s="1"/>
  <c r="K145" i="1" s="1"/>
  <c r="L150" i="1"/>
  <c r="L146" i="1" s="1"/>
  <c r="L145" i="1" s="1"/>
  <c r="J150" i="1"/>
  <c r="J146" i="1" s="1"/>
  <c r="J145" i="1" s="1"/>
  <c r="K140" i="1"/>
  <c r="L140" i="1"/>
  <c r="J140" i="1"/>
  <c r="K121" i="1"/>
  <c r="L121" i="1"/>
  <c r="J121" i="1"/>
  <c r="K110" i="1"/>
  <c r="L110" i="1"/>
  <c r="J110" i="1"/>
  <c r="K108" i="1"/>
  <c r="L108" i="1"/>
  <c r="J108" i="1"/>
  <c r="K106" i="1"/>
  <c r="L106" i="1"/>
  <c r="J106" i="1"/>
  <c r="K97" i="1"/>
  <c r="L97" i="1"/>
  <c r="J97" i="1"/>
  <c r="K91" i="1"/>
  <c r="L91" i="1"/>
  <c r="K78" i="1"/>
  <c r="L78" i="1"/>
  <c r="J78" i="1"/>
  <c r="K75" i="1"/>
  <c r="L75" i="1"/>
  <c r="J75" i="1"/>
  <c r="K73" i="1"/>
  <c r="L73" i="1"/>
  <c r="J73" i="1"/>
  <c r="K71" i="1"/>
  <c r="L71" i="1"/>
  <c r="J71" i="1"/>
  <c r="K65" i="1"/>
  <c r="K64" i="1" s="1"/>
  <c r="L65" i="1"/>
  <c r="L64" i="1" s="1"/>
  <c r="J65" i="1"/>
  <c r="J64" i="1" s="1"/>
  <c r="K51" i="1"/>
  <c r="L51" i="1"/>
  <c r="J51" i="1"/>
  <c r="K45" i="1"/>
  <c r="L45" i="1"/>
  <c r="J45" i="1"/>
  <c r="K32" i="1"/>
  <c r="L32" i="1"/>
  <c r="L31" i="1" s="1"/>
  <c r="L26" i="1" s="1"/>
  <c r="K31" i="1"/>
  <c r="K41" i="1"/>
  <c r="L41" i="1"/>
  <c r="J41" i="1"/>
  <c r="J32" i="1"/>
  <c r="J31" i="1" s="1"/>
  <c r="J28" i="1"/>
  <c r="J27" i="1" s="1"/>
  <c r="K15" i="1"/>
  <c r="K14" i="1" s="1"/>
  <c r="K13" i="1" s="1"/>
  <c r="K12" i="1" s="1"/>
  <c r="K11" i="1" s="1"/>
  <c r="K10" i="1" s="1"/>
  <c r="L15" i="1"/>
  <c r="L14" i="1" s="1"/>
  <c r="L13" i="1" s="1"/>
  <c r="L12" i="1" s="1"/>
  <c r="L11" i="1" s="1"/>
  <c r="L10" i="1" s="1"/>
  <c r="J15" i="1"/>
  <c r="J14" i="1" s="1"/>
  <c r="J13" i="1" s="1"/>
  <c r="J12" i="1" s="1"/>
  <c r="J11" i="1" s="1"/>
  <c r="J10" i="1" s="1"/>
  <c r="K26" i="1" l="1"/>
  <c r="K70" i="1"/>
  <c r="K69" i="1" s="1"/>
  <c r="K68" i="1" s="1"/>
  <c r="K139" i="1"/>
  <c r="K138" i="1" s="1"/>
  <c r="K137" i="1" s="1"/>
  <c r="K136" i="1" s="1"/>
  <c r="K135" i="1" s="1"/>
  <c r="K134" i="1" s="1"/>
  <c r="K133" i="1" s="1"/>
  <c r="K132" i="1" s="1"/>
  <c r="L70" i="1"/>
  <c r="L69" i="1" s="1"/>
  <c r="L68" i="1" s="1"/>
  <c r="L166" i="1"/>
  <c r="L165" i="1" s="1"/>
  <c r="L164" i="1" s="1"/>
  <c r="L153" i="1" s="1"/>
  <c r="J190" i="1"/>
  <c r="J183" i="1" s="1"/>
  <c r="J26" i="1"/>
  <c r="J70" i="1"/>
  <c r="J69" i="1" s="1"/>
  <c r="J68" i="1" s="1"/>
  <c r="J139" i="1"/>
  <c r="J138" i="1" s="1"/>
  <c r="J137" i="1" s="1"/>
  <c r="J136" i="1" s="1"/>
  <c r="J135" i="1" s="1"/>
  <c r="J134" i="1" s="1"/>
  <c r="J133" i="1" s="1"/>
  <c r="J132" i="1" s="1"/>
  <c r="J88" i="1"/>
  <c r="J85" i="1" s="1"/>
  <c r="J84" i="1" s="1"/>
  <c r="J83" i="1" s="1"/>
  <c r="J82" i="1" s="1"/>
  <c r="J81" i="1" s="1"/>
  <c r="J80" i="1" s="1"/>
  <c r="L139" i="1"/>
  <c r="L138" i="1" s="1"/>
  <c r="L137" i="1" s="1"/>
  <c r="L136" i="1" s="1"/>
  <c r="L135" i="1" s="1"/>
  <c r="L134" i="1" s="1"/>
  <c r="L133" i="1" s="1"/>
  <c r="L132" i="1" s="1"/>
  <c r="L88" i="1"/>
  <c r="L85" i="1" s="1"/>
  <c r="L84" i="1" s="1"/>
  <c r="L83" i="1" s="1"/>
  <c r="L82" i="1" s="1"/>
  <c r="L81" i="1" s="1"/>
  <c r="L80" i="1" s="1"/>
  <c r="K88" i="1"/>
  <c r="K85" i="1" s="1"/>
  <c r="K84" i="1" s="1"/>
  <c r="K83" i="1" s="1"/>
  <c r="K82" i="1" s="1"/>
  <c r="K81" i="1" s="1"/>
  <c r="K80" i="1" s="1"/>
  <c r="J44" i="1"/>
  <c r="J43" i="1" s="1"/>
  <c r="K44" i="1"/>
  <c r="K43" i="1" s="1"/>
  <c r="K25" i="1" s="1"/>
  <c r="K24" i="1" s="1"/>
  <c r="K23" i="1" s="1"/>
  <c r="K22" i="1" s="1"/>
  <c r="K201" i="1"/>
  <c r="K200" i="1" s="1"/>
  <c r="L201" i="1"/>
  <c r="L200" i="1" s="1"/>
  <c r="J201" i="1"/>
  <c r="J200" i="1" s="1"/>
  <c r="L44" i="1"/>
  <c r="L43" i="1" s="1"/>
  <c r="L25" i="1"/>
  <c r="L24" i="1" s="1"/>
  <c r="L23" i="1" s="1"/>
  <c r="L22" i="1" s="1"/>
  <c r="J25" i="1" l="1"/>
  <c r="J24" i="1" s="1"/>
  <c r="J23" i="1" s="1"/>
  <c r="J22" i="1" s="1"/>
  <c r="J9" i="1" s="1"/>
  <c r="L9" i="1"/>
  <c r="J182" i="1"/>
  <c r="J181" i="1" s="1"/>
  <c r="J180" i="1" s="1"/>
  <c r="J166" i="1"/>
  <c r="J165" i="1" s="1"/>
  <c r="J164" i="1" s="1"/>
  <c r="J153" i="1" s="1"/>
  <c r="K9" i="1"/>
  <c r="K8" i="1" s="1"/>
  <c r="K7" i="1" s="1"/>
  <c r="K315" i="1" s="1"/>
  <c r="L8" i="1"/>
  <c r="L7" i="1" s="1"/>
  <c r="L315" i="1" s="1"/>
  <c r="N275" i="1"/>
  <c r="J8" i="1" l="1"/>
  <c r="J7" i="1" s="1"/>
  <c r="J315" i="1" s="1"/>
  <c r="L260" i="3"/>
  <c r="L259" i="3" s="1"/>
  <c r="L258" i="3" s="1"/>
  <c r="L257" i="3" s="1"/>
  <c r="L256" i="3" s="1"/>
  <c r="L255" i="3" s="1"/>
  <c r="L254" i="3" s="1"/>
  <c r="L253" i="3" s="1"/>
  <c r="K260" i="3"/>
  <c r="K259" i="3" s="1"/>
  <c r="K258" i="3" s="1"/>
  <c r="K257" i="3" s="1"/>
  <c r="K256" i="3" s="1"/>
  <c r="K255" i="3" s="1"/>
  <c r="K254" i="3" s="1"/>
  <c r="K253" i="3" s="1"/>
  <c r="J260" i="3"/>
  <c r="J259" i="3"/>
  <c r="J258" i="3" s="1"/>
  <c r="J257" i="3" s="1"/>
  <c r="J256" i="3" s="1"/>
  <c r="J255" i="3" s="1"/>
  <c r="J254" i="3" s="1"/>
  <c r="J253" i="3" s="1"/>
  <c r="L251" i="3"/>
  <c r="L250" i="3" s="1"/>
  <c r="L249" i="3" s="1"/>
  <c r="L248" i="3" s="1"/>
  <c r="L247" i="3" s="1"/>
  <c r="L246" i="3" s="1"/>
  <c r="L245" i="3" s="1"/>
  <c r="L244" i="3" s="1"/>
  <c r="L243" i="3" s="1"/>
  <c r="K251" i="3"/>
  <c r="K250" i="3" s="1"/>
  <c r="K249" i="3" s="1"/>
  <c r="K248" i="3" s="1"/>
  <c r="K247" i="3" s="1"/>
  <c r="K246" i="3" s="1"/>
  <c r="K245" i="3" s="1"/>
  <c r="K244" i="3" s="1"/>
  <c r="K243" i="3" s="1"/>
  <c r="J251" i="3"/>
  <c r="J250" i="3" s="1"/>
  <c r="J249" i="3" s="1"/>
  <c r="J248" i="3" s="1"/>
  <c r="J247" i="3" s="1"/>
  <c r="J246" i="3" s="1"/>
  <c r="J245" i="3" s="1"/>
  <c r="J244" i="3" s="1"/>
  <c r="J243" i="3" s="1"/>
  <c r="L241" i="3"/>
  <c r="L240" i="3" s="1"/>
  <c r="L239" i="3" s="1"/>
  <c r="L238" i="3" s="1"/>
  <c r="L237" i="3" s="1"/>
  <c r="L236" i="3" s="1"/>
  <c r="L235" i="3" s="1"/>
  <c r="K241" i="3"/>
  <c r="K240" i="3" s="1"/>
  <c r="K239" i="3" s="1"/>
  <c r="K238" i="3" s="1"/>
  <c r="K237" i="3" s="1"/>
  <c r="K236" i="3" s="1"/>
  <c r="K235" i="3" s="1"/>
  <c r="L232" i="3"/>
  <c r="L231" i="3" s="1"/>
  <c r="L230" i="3" s="1"/>
  <c r="L229" i="3" s="1"/>
  <c r="L228" i="3" s="1"/>
  <c r="L227" i="3" s="1"/>
  <c r="L226" i="3" s="1"/>
  <c r="K232" i="3"/>
  <c r="K231" i="3" s="1"/>
  <c r="K230" i="3" s="1"/>
  <c r="K229" i="3" s="1"/>
  <c r="K228" i="3" s="1"/>
  <c r="K227" i="3" s="1"/>
  <c r="K226" i="3" s="1"/>
  <c r="L223" i="3"/>
  <c r="K223" i="3"/>
  <c r="J223" i="3"/>
  <c r="L220" i="3"/>
  <c r="K220" i="3"/>
  <c r="J220" i="3"/>
  <c r="J215" i="3"/>
  <c r="J212" i="3"/>
  <c r="L209" i="3"/>
  <c r="K209" i="3"/>
  <c r="L206" i="3"/>
  <c r="K206" i="3"/>
  <c r="J204" i="3"/>
  <c r="J203" i="3" s="1"/>
  <c r="J199" i="3" s="1"/>
  <c r="J196" i="3" s="1"/>
  <c r="J195" i="3" s="1"/>
  <c r="L203" i="3"/>
  <c r="K203" i="3"/>
  <c r="L197" i="3"/>
  <c r="K197" i="3"/>
  <c r="L193" i="3"/>
  <c r="K193" i="3"/>
  <c r="J193" i="3"/>
  <c r="L190" i="3"/>
  <c r="K190" i="3"/>
  <c r="J190" i="3"/>
  <c r="L186" i="3"/>
  <c r="L185" i="3" s="1"/>
  <c r="L184" i="3" s="1"/>
  <c r="K186" i="3"/>
  <c r="K185" i="3" s="1"/>
  <c r="K184" i="3" s="1"/>
  <c r="J186" i="3"/>
  <c r="J185" i="3" s="1"/>
  <c r="J184" i="3" s="1"/>
  <c r="L177" i="3"/>
  <c r="L176" i="3" s="1"/>
  <c r="L175" i="3" s="1"/>
  <c r="L174" i="3" s="1"/>
  <c r="L173" i="3" s="1"/>
  <c r="K177" i="3"/>
  <c r="K176" i="3" s="1"/>
  <c r="K175" i="3" s="1"/>
  <c r="K174" i="3" s="1"/>
  <c r="K173" i="3" s="1"/>
  <c r="J177" i="3"/>
  <c r="J176" i="3" s="1"/>
  <c r="J175" i="3" s="1"/>
  <c r="J174" i="3" s="1"/>
  <c r="J173" i="3" s="1"/>
  <c r="L171" i="3"/>
  <c r="L170" i="3" s="1"/>
  <c r="L169" i="3" s="1"/>
  <c r="L168" i="3" s="1"/>
  <c r="L167" i="3" s="1"/>
  <c r="K171" i="3"/>
  <c r="K170" i="3" s="1"/>
  <c r="K169" i="3" s="1"/>
  <c r="K168" i="3" s="1"/>
  <c r="K167" i="3" s="1"/>
  <c r="J171" i="3"/>
  <c r="J170" i="3" s="1"/>
  <c r="J169" i="3" s="1"/>
  <c r="J168" i="3" s="1"/>
  <c r="J167" i="3" s="1"/>
  <c r="J166" i="3" s="1"/>
  <c r="L160" i="3"/>
  <c r="L159" i="3" s="1"/>
  <c r="L158" i="3" s="1"/>
  <c r="K160" i="3"/>
  <c r="K159" i="3" s="1"/>
  <c r="K158" i="3" s="1"/>
  <c r="J160" i="3"/>
  <c r="J159" i="3" s="1"/>
  <c r="J158" i="3" s="1"/>
  <c r="L156" i="3"/>
  <c r="L155" i="3" s="1"/>
  <c r="L149" i="3" s="1"/>
  <c r="L148" i="3" s="1"/>
  <c r="L147" i="3" s="1"/>
  <c r="L146" i="3" s="1"/>
  <c r="L145" i="3" s="1"/>
  <c r="K156" i="3"/>
  <c r="K155" i="3" s="1"/>
  <c r="K149" i="3" s="1"/>
  <c r="K148" i="3" s="1"/>
  <c r="K147" i="3" s="1"/>
  <c r="K146" i="3" s="1"/>
  <c r="K145" i="3" s="1"/>
  <c r="J156" i="3"/>
  <c r="J155" i="3" s="1"/>
  <c r="J149" i="3" s="1"/>
  <c r="J148" i="3" s="1"/>
  <c r="J147" i="3" s="1"/>
  <c r="J146" i="3" s="1"/>
  <c r="J145" i="3" s="1"/>
  <c r="J153" i="3"/>
  <c r="J150" i="3"/>
  <c r="J144" i="3"/>
  <c r="J142" i="3" s="1"/>
  <c r="L142" i="3"/>
  <c r="K142" i="3"/>
  <c r="J140" i="3"/>
  <c r="J139" i="3" s="1"/>
  <c r="L139" i="3"/>
  <c r="K139" i="3"/>
  <c r="L133" i="3"/>
  <c r="L132" i="3" s="1"/>
  <c r="L131" i="3" s="1"/>
  <c r="L130" i="3" s="1"/>
  <c r="L129" i="3" s="1"/>
  <c r="L128" i="3" s="1"/>
  <c r="L127" i="3" s="1"/>
  <c r="K133" i="3"/>
  <c r="K132" i="3" s="1"/>
  <c r="K131" i="3" s="1"/>
  <c r="K130" i="3" s="1"/>
  <c r="K129" i="3" s="1"/>
  <c r="K128" i="3" s="1"/>
  <c r="J133" i="3"/>
  <c r="J132" i="3" s="1"/>
  <c r="J131" i="3" s="1"/>
  <c r="J130" i="3" s="1"/>
  <c r="J129" i="3" s="1"/>
  <c r="J128" i="3" s="1"/>
  <c r="K123" i="3"/>
  <c r="K122" i="3" s="1"/>
  <c r="K118" i="3" s="1"/>
  <c r="K117" i="3" s="1"/>
  <c r="L122" i="3"/>
  <c r="L118" i="3" s="1"/>
  <c r="L117" i="3" s="1"/>
  <c r="J122" i="3"/>
  <c r="J118" i="3" s="1"/>
  <c r="J117" i="3" s="1"/>
  <c r="L119" i="3"/>
  <c r="K119" i="3"/>
  <c r="J119" i="3"/>
  <c r="L115" i="3"/>
  <c r="L114" i="3" s="1"/>
  <c r="K115" i="3"/>
  <c r="K114" i="3" s="1"/>
  <c r="J115" i="3"/>
  <c r="L112" i="3"/>
  <c r="K112" i="3"/>
  <c r="J112" i="3"/>
  <c r="J101" i="3"/>
  <c r="L91" i="3"/>
  <c r="L78" i="3" s="1"/>
  <c r="L75" i="3" s="1"/>
  <c r="L74" i="3" s="1"/>
  <c r="L73" i="3" s="1"/>
  <c r="L72" i="3" s="1"/>
  <c r="L71" i="3" s="1"/>
  <c r="L70" i="3" s="1"/>
  <c r="K91" i="3"/>
  <c r="J91" i="3"/>
  <c r="J87" i="3"/>
  <c r="J85" i="3"/>
  <c r="J83" i="3"/>
  <c r="J80" i="3"/>
  <c r="K78" i="3"/>
  <c r="K75" i="3" s="1"/>
  <c r="K74" i="3" s="1"/>
  <c r="K73" i="3" s="1"/>
  <c r="K72" i="3" s="1"/>
  <c r="K71" i="3" s="1"/>
  <c r="K70" i="3" s="1"/>
  <c r="J76" i="3"/>
  <c r="L68" i="3"/>
  <c r="K68" i="3"/>
  <c r="J68" i="3"/>
  <c r="J65" i="3"/>
  <c r="J63" i="3"/>
  <c r="L61" i="3"/>
  <c r="L60" i="3" s="1"/>
  <c r="L59" i="3" s="1"/>
  <c r="L58" i="3" s="1"/>
  <c r="J61" i="3"/>
  <c r="K60" i="3"/>
  <c r="K59" i="3" s="1"/>
  <c r="K58" i="3" s="1"/>
  <c r="J55" i="3"/>
  <c r="J54" i="3" s="1"/>
  <c r="L54" i="3"/>
  <c r="K54" i="3"/>
  <c r="L52" i="3"/>
  <c r="J52" i="3"/>
  <c r="L44" i="3"/>
  <c r="K44" i="3"/>
  <c r="J44" i="3"/>
  <c r="J42" i="3"/>
  <c r="J41" i="3"/>
  <c r="L40" i="3"/>
  <c r="K40" i="3"/>
  <c r="K39" i="3" s="1"/>
  <c r="K38" i="3" s="1"/>
  <c r="L36" i="3"/>
  <c r="K36" i="3"/>
  <c r="J36" i="3"/>
  <c r="L34" i="3"/>
  <c r="K34" i="3"/>
  <c r="K31" i="3" s="1"/>
  <c r="J34" i="3"/>
  <c r="J32" i="3"/>
  <c r="L31" i="3"/>
  <c r="L29" i="3"/>
  <c r="K29" i="3"/>
  <c r="J29" i="3"/>
  <c r="J26" i="3"/>
  <c r="J25" i="3" s="1"/>
  <c r="J24" i="3" s="1"/>
  <c r="L17" i="3"/>
  <c r="K17" i="3"/>
  <c r="J17" i="3"/>
  <c r="L15" i="3"/>
  <c r="K15" i="3"/>
  <c r="J15" i="3"/>
  <c r="J26" i="2"/>
  <c r="J25" i="2" s="1"/>
  <c r="J24" i="2" s="1"/>
  <c r="L14" i="3" l="1"/>
  <c r="L13" i="3" s="1"/>
  <c r="L12" i="3" s="1"/>
  <c r="L11" i="3" s="1"/>
  <c r="L10" i="3" s="1"/>
  <c r="L9" i="3" s="1"/>
  <c r="L28" i="3"/>
  <c r="L23" i="3" s="1"/>
  <c r="J14" i="3"/>
  <c r="J13" i="3" s="1"/>
  <c r="J12" i="3" s="1"/>
  <c r="J11" i="3" s="1"/>
  <c r="J10" i="3" s="1"/>
  <c r="J9" i="3" s="1"/>
  <c r="K111" i="3"/>
  <c r="K110" i="3" s="1"/>
  <c r="K109" i="3" s="1"/>
  <c r="K108" i="3" s="1"/>
  <c r="K107" i="3" s="1"/>
  <c r="K106" i="3" s="1"/>
  <c r="K105" i="3" s="1"/>
  <c r="K104" i="3" s="1"/>
  <c r="L199" i="3"/>
  <c r="L111" i="3"/>
  <c r="L110" i="3" s="1"/>
  <c r="L109" i="3" s="1"/>
  <c r="L108" i="3" s="1"/>
  <c r="L107" i="3" s="1"/>
  <c r="L106" i="3" s="1"/>
  <c r="L105" i="3" s="1"/>
  <c r="L104" i="3" s="1"/>
  <c r="J60" i="3"/>
  <c r="J111" i="3"/>
  <c r="J110" i="3" s="1"/>
  <c r="J109" i="3" s="1"/>
  <c r="J108" i="3" s="1"/>
  <c r="J107" i="3" s="1"/>
  <c r="J106" i="3" s="1"/>
  <c r="J105" i="3" s="1"/>
  <c r="J104" i="3" s="1"/>
  <c r="J189" i="3"/>
  <c r="L219" i="3"/>
  <c r="L218" i="3" s="1"/>
  <c r="K28" i="3"/>
  <c r="K23" i="3" s="1"/>
  <c r="K22" i="3" s="1"/>
  <c r="K21" i="3" s="1"/>
  <c r="K20" i="3" s="1"/>
  <c r="K19" i="3" s="1"/>
  <c r="J114" i="3"/>
  <c r="J40" i="3"/>
  <c r="J39" i="3" s="1"/>
  <c r="J38" i="3" s="1"/>
  <c r="J137" i="3"/>
  <c r="J136" i="3" s="1"/>
  <c r="J135" i="3" s="1"/>
  <c r="K219" i="3"/>
  <c r="K218" i="3" s="1"/>
  <c r="L39" i="3"/>
  <c r="L38" i="3" s="1"/>
  <c r="L22" i="3" s="1"/>
  <c r="L21" i="3" s="1"/>
  <c r="L20" i="3" s="1"/>
  <c r="L19" i="3" s="1"/>
  <c r="L8" i="3" s="1"/>
  <c r="K137" i="3"/>
  <c r="K136" i="3" s="1"/>
  <c r="K135" i="3" s="1"/>
  <c r="L196" i="3"/>
  <c r="L195" i="3" s="1"/>
  <c r="K199" i="3"/>
  <c r="K196" i="3" s="1"/>
  <c r="K195" i="3" s="1"/>
  <c r="J31" i="3"/>
  <c r="J28" i="3" s="1"/>
  <c r="J23" i="3" s="1"/>
  <c r="J219" i="3"/>
  <c r="J218" i="3" s="1"/>
  <c r="J183" i="3" s="1"/>
  <c r="J182" i="3" s="1"/>
  <c r="J181" i="3" s="1"/>
  <c r="L165" i="3"/>
  <c r="L164" i="3" s="1"/>
  <c r="L163" i="3" s="1"/>
  <c r="L166" i="3"/>
  <c r="K126" i="3"/>
  <c r="K125" i="3" s="1"/>
  <c r="K127" i="3"/>
  <c r="K165" i="3"/>
  <c r="K164" i="3" s="1"/>
  <c r="K163" i="3" s="1"/>
  <c r="K166" i="3"/>
  <c r="J126" i="3"/>
  <c r="J125" i="3" s="1"/>
  <c r="J127" i="3"/>
  <c r="J59" i="3"/>
  <c r="J58" i="3" s="1"/>
  <c r="K14" i="3"/>
  <c r="K13" i="3" s="1"/>
  <c r="K12" i="3" s="1"/>
  <c r="K11" i="3" s="1"/>
  <c r="K10" i="3" s="1"/>
  <c r="K9" i="3" s="1"/>
  <c r="K8" i="3" s="1"/>
  <c r="J165" i="3"/>
  <c r="J164" i="3" s="1"/>
  <c r="J163" i="3" s="1"/>
  <c r="L189" i="3"/>
  <c r="J78" i="3"/>
  <c r="J75" i="3" s="1"/>
  <c r="J74" i="3" s="1"/>
  <c r="J73" i="3" s="1"/>
  <c r="J72" i="3" s="1"/>
  <c r="J71" i="3" s="1"/>
  <c r="J70" i="3" s="1"/>
  <c r="L137" i="3"/>
  <c r="L136" i="3" s="1"/>
  <c r="K189" i="3"/>
  <c r="L126" i="3"/>
  <c r="L125" i="3" s="1"/>
  <c r="L260" i="2"/>
  <c r="L259" i="2" s="1"/>
  <c r="L258" i="2" s="1"/>
  <c r="L257" i="2" s="1"/>
  <c r="L256" i="2" s="1"/>
  <c r="L255" i="2" s="1"/>
  <c r="L254" i="2" s="1"/>
  <c r="L253" i="2" s="1"/>
  <c r="K260" i="2"/>
  <c r="K259" i="2" s="1"/>
  <c r="K258" i="2" s="1"/>
  <c r="K257" i="2" s="1"/>
  <c r="K256" i="2" s="1"/>
  <c r="K255" i="2" s="1"/>
  <c r="K254" i="2" s="1"/>
  <c r="K253" i="2" s="1"/>
  <c r="J260" i="2"/>
  <c r="J259" i="2" s="1"/>
  <c r="J258" i="2" s="1"/>
  <c r="J257" i="2" s="1"/>
  <c r="J256" i="2" s="1"/>
  <c r="J255" i="2" s="1"/>
  <c r="J254" i="2" s="1"/>
  <c r="J253" i="2" s="1"/>
  <c r="L251" i="2"/>
  <c r="L250" i="2" s="1"/>
  <c r="L249" i="2" s="1"/>
  <c r="L248" i="2" s="1"/>
  <c r="L247" i="2" s="1"/>
  <c r="L246" i="2" s="1"/>
  <c r="L245" i="2" s="1"/>
  <c r="L244" i="2" s="1"/>
  <c r="L243" i="2" s="1"/>
  <c r="K251" i="2"/>
  <c r="K250" i="2" s="1"/>
  <c r="K249" i="2" s="1"/>
  <c r="K248" i="2" s="1"/>
  <c r="K247" i="2" s="1"/>
  <c r="K246" i="2" s="1"/>
  <c r="K245" i="2" s="1"/>
  <c r="K244" i="2" s="1"/>
  <c r="K243" i="2" s="1"/>
  <c r="J251" i="2"/>
  <c r="J250" i="2" s="1"/>
  <c r="J249" i="2" s="1"/>
  <c r="J248" i="2" s="1"/>
  <c r="J247" i="2" s="1"/>
  <c r="J246" i="2" s="1"/>
  <c r="J245" i="2" s="1"/>
  <c r="J244" i="2" s="1"/>
  <c r="J243" i="2" s="1"/>
  <c r="L241" i="2"/>
  <c r="L240" i="2" s="1"/>
  <c r="L239" i="2" s="1"/>
  <c r="L238" i="2" s="1"/>
  <c r="L237" i="2" s="1"/>
  <c r="L236" i="2" s="1"/>
  <c r="L235" i="2" s="1"/>
  <c r="K241" i="2"/>
  <c r="K240" i="2" s="1"/>
  <c r="K239" i="2" s="1"/>
  <c r="K238" i="2" s="1"/>
  <c r="K237" i="2" s="1"/>
  <c r="K236" i="2" s="1"/>
  <c r="K235" i="2" s="1"/>
  <c r="L232" i="2"/>
  <c r="L231" i="2" s="1"/>
  <c r="L230" i="2" s="1"/>
  <c r="L229" i="2" s="1"/>
  <c r="L228" i="2" s="1"/>
  <c r="L227" i="2" s="1"/>
  <c r="L226" i="2" s="1"/>
  <c r="K232" i="2"/>
  <c r="K231" i="2" s="1"/>
  <c r="K230" i="2" s="1"/>
  <c r="K229" i="2" s="1"/>
  <c r="K228" i="2" s="1"/>
  <c r="K227" i="2" s="1"/>
  <c r="K226" i="2" s="1"/>
  <c r="L223" i="2"/>
  <c r="K223" i="2"/>
  <c r="J223" i="2"/>
  <c r="L220" i="2"/>
  <c r="K220" i="2"/>
  <c r="J220" i="2"/>
  <c r="J215" i="2"/>
  <c r="J212" i="2"/>
  <c r="L209" i="2"/>
  <c r="K209" i="2"/>
  <c r="L206" i="2"/>
  <c r="K206" i="2"/>
  <c r="J204" i="2"/>
  <c r="J203" i="2" s="1"/>
  <c r="L203" i="2"/>
  <c r="K203" i="2"/>
  <c r="L197" i="2"/>
  <c r="K197" i="2"/>
  <c r="L193" i="2"/>
  <c r="K193" i="2"/>
  <c r="J193" i="2"/>
  <c r="L190" i="2"/>
  <c r="K190" i="2"/>
  <c r="J190" i="2"/>
  <c r="L186" i="2"/>
  <c r="L185" i="2" s="1"/>
  <c r="L184" i="2" s="1"/>
  <c r="K186" i="2"/>
  <c r="K185" i="2" s="1"/>
  <c r="K184" i="2" s="1"/>
  <c r="J186" i="2"/>
  <c r="J185" i="2" s="1"/>
  <c r="J184" i="2" s="1"/>
  <c r="L177" i="2"/>
  <c r="L176" i="2" s="1"/>
  <c r="L175" i="2" s="1"/>
  <c r="L174" i="2" s="1"/>
  <c r="L173" i="2" s="1"/>
  <c r="K177" i="2"/>
  <c r="K176" i="2" s="1"/>
  <c r="K175" i="2" s="1"/>
  <c r="K174" i="2" s="1"/>
  <c r="K173" i="2" s="1"/>
  <c r="J177" i="2"/>
  <c r="J176" i="2" s="1"/>
  <c r="J175" i="2" s="1"/>
  <c r="J174" i="2" s="1"/>
  <c r="J173" i="2" s="1"/>
  <c r="L171" i="2"/>
  <c r="L170" i="2" s="1"/>
  <c r="L169" i="2" s="1"/>
  <c r="L168" i="2" s="1"/>
  <c r="L167" i="2" s="1"/>
  <c r="K171" i="2"/>
  <c r="K170" i="2" s="1"/>
  <c r="K169" i="2" s="1"/>
  <c r="K168" i="2" s="1"/>
  <c r="K167" i="2" s="1"/>
  <c r="J171" i="2"/>
  <c r="J170" i="2" s="1"/>
  <c r="J169" i="2" s="1"/>
  <c r="J168" i="2" s="1"/>
  <c r="J167" i="2" s="1"/>
  <c r="L160" i="2"/>
  <c r="L159" i="2" s="1"/>
  <c r="L158" i="2" s="1"/>
  <c r="K160" i="2"/>
  <c r="K159" i="2" s="1"/>
  <c r="K158" i="2" s="1"/>
  <c r="J160" i="2"/>
  <c r="J159" i="2" s="1"/>
  <c r="J158" i="2" s="1"/>
  <c r="L156" i="2"/>
  <c r="L155" i="2" s="1"/>
  <c r="L149" i="2" s="1"/>
  <c r="L148" i="2" s="1"/>
  <c r="L147" i="2" s="1"/>
  <c r="L146" i="2" s="1"/>
  <c r="L145" i="2" s="1"/>
  <c r="K156" i="2"/>
  <c r="K155" i="2" s="1"/>
  <c r="K149" i="2" s="1"/>
  <c r="K148" i="2" s="1"/>
  <c r="K147" i="2" s="1"/>
  <c r="K146" i="2" s="1"/>
  <c r="K145" i="2" s="1"/>
  <c r="J156" i="2"/>
  <c r="J155" i="2" s="1"/>
  <c r="J149" i="2" s="1"/>
  <c r="J148" i="2" s="1"/>
  <c r="J147" i="2" s="1"/>
  <c r="J146" i="2" s="1"/>
  <c r="J145" i="2" s="1"/>
  <c r="J153" i="2"/>
  <c r="J150" i="2"/>
  <c r="J144" i="2"/>
  <c r="J142" i="2" s="1"/>
  <c r="L142" i="2"/>
  <c r="K142" i="2"/>
  <c r="J140" i="2"/>
  <c r="J139" i="2" s="1"/>
  <c r="L139" i="2"/>
  <c r="L137" i="2" s="1"/>
  <c r="L136" i="2" s="1"/>
  <c r="K139" i="2"/>
  <c r="L133" i="2"/>
  <c r="L132" i="2" s="1"/>
  <c r="L131" i="2" s="1"/>
  <c r="L130" i="2" s="1"/>
  <c r="L129" i="2" s="1"/>
  <c r="L128" i="2" s="1"/>
  <c r="K133" i="2"/>
  <c r="K132" i="2" s="1"/>
  <c r="K131" i="2" s="1"/>
  <c r="K130" i="2" s="1"/>
  <c r="K129" i="2" s="1"/>
  <c r="K128" i="2" s="1"/>
  <c r="J133" i="2"/>
  <c r="J132" i="2" s="1"/>
  <c r="J131" i="2" s="1"/>
  <c r="J130" i="2" s="1"/>
  <c r="J129" i="2" s="1"/>
  <c r="J128" i="2" s="1"/>
  <c r="K123" i="2"/>
  <c r="K122" i="2" s="1"/>
  <c r="K118" i="2" s="1"/>
  <c r="K117" i="2" s="1"/>
  <c r="L122" i="2"/>
  <c r="L118" i="2" s="1"/>
  <c r="L117" i="2" s="1"/>
  <c r="J122" i="2"/>
  <c r="L119" i="2"/>
  <c r="K119" i="2"/>
  <c r="J119" i="2"/>
  <c r="J118" i="2"/>
  <c r="J117" i="2" s="1"/>
  <c r="L115" i="2"/>
  <c r="L114" i="2" s="1"/>
  <c r="K115" i="2"/>
  <c r="K114" i="2" s="1"/>
  <c r="J115" i="2"/>
  <c r="J114" i="2" s="1"/>
  <c r="L112" i="2"/>
  <c r="K112" i="2"/>
  <c r="J112" i="2"/>
  <c r="J101" i="2"/>
  <c r="L91" i="2"/>
  <c r="L78" i="2" s="1"/>
  <c r="L75" i="2" s="1"/>
  <c r="L74" i="2" s="1"/>
  <c r="L73" i="2" s="1"/>
  <c r="L72" i="2" s="1"/>
  <c r="L71" i="2" s="1"/>
  <c r="L70" i="2" s="1"/>
  <c r="K91" i="2"/>
  <c r="K78" i="2" s="1"/>
  <c r="K75" i="2" s="1"/>
  <c r="K74" i="2" s="1"/>
  <c r="K73" i="2" s="1"/>
  <c r="K72" i="2" s="1"/>
  <c r="K71" i="2" s="1"/>
  <c r="K70" i="2" s="1"/>
  <c r="J91" i="2"/>
  <c r="J87" i="2"/>
  <c r="J85" i="2"/>
  <c r="J83" i="2"/>
  <c r="J80" i="2"/>
  <c r="J76" i="2"/>
  <c r="L68" i="2"/>
  <c r="K68" i="2"/>
  <c r="J68" i="2"/>
  <c r="J65" i="2"/>
  <c r="J63" i="2"/>
  <c r="L61" i="2"/>
  <c r="L60" i="2" s="1"/>
  <c r="L59" i="2" s="1"/>
  <c r="L58" i="2" s="1"/>
  <c r="J61" i="2"/>
  <c r="K60" i="2"/>
  <c r="K59" i="2" s="1"/>
  <c r="K58" i="2" s="1"/>
  <c r="J55" i="2"/>
  <c r="J54" i="2" s="1"/>
  <c r="L54" i="2"/>
  <c r="K54" i="2"/>
  <c r="L52" i="2"/>
  <c r="J52" i="2"/>
  <c r="L44" i="2"/>
  <c r="K44" i="2"/>
  <c r="J44" i="2"/>
  <c r="J42" i="2"/>
  <c r="J41" i="2"/>
  <c r="L40" i="2"/>
  <c r="K40" i="2"/>
  <c r="L36" i="2"/>
  <c r="K36" i="2"/>
  <c r="J36" i="2"/>
  <c r="L34" i="2"/>
  <c r="K34" i="2"/>
  <c r="K31" i="2" s="1"/>
  <c r="J34" i="2"/>
  <c r="J32" i="2"/>
  <c r="L31" i="2"/>
  <c r="L29" i="2"/>
  <c r="K29" i="2"/>
  <c r="J29" i="2"/>
  <c r="L17" i="2"/>
  <c r="K17" i="2"/>
  <c r="J17" i="2"/>
  <c r="L15" i="2"/>
  <c r="K15" i="2"/>
  <c r="J15" i="2"/>
  <c r="L183" i="3" l="1"/>
  <c r="L182" i="3" s="1"/>
  <c r="L181" i="3" s="1"/>
  <c r="L180" i="3" s="1"/>
  <c r="L179" i="3" s="1"/>
  <c r="J124" i="3"/>
  <c r="L39" i="2"/>
  <c r="L38" i="2" s="1"/>
  <c r="L111" i="2"/>
  <c r="L110" i="2" s="1"/>
  <c r="L109" i="2" s="1"/>
  <c r="L219" i="2"/>
  <c r="L218" i="2" s="1"/>
  <c r="K183" i="3"/>
  <c r="K182" i="3" s="1"/>
  <c r="K181" i="3" s="1"/>
  <c r="K180" i="3" s="1"/>
  <c r="K179" i="3" s="1"/>
  <c r="L189" i="2"/>
  <c r="K39" i="2"/>
  <c r="K38" i="2" s="1"/>
  <c r="K22" i="2" s="1"/>
  <c r="K21" i="2" s="1"/>
  <c r="K20" i="2" s="1"/>
  <c r="K19" i="2" s="1"/>
  <c r="K199" i="2"/>
  <c r="K196" i="2" s="1"/>
  <c r="K195" i="2" s="1"/>
  <c r="K183" i="2" s="1"/>
  <c r="K182" i="2" s="1"/>
  <c r="K181" i="2" s="1"/>
  <c r="K180" i="2" s="1"/>
  <c r="K179" i="2" s="1"/>
  <c r="J180" i="3"/>
  <c r="J179" i="3" s="1"/>
  <c r="J265" i="3"/>
  <c r="L28" i="2"/>
  <c r="L23" i="2" s="1"/>
  <c r="L22" i="2" s="1"/>
  <c r="L21" i="2" s="1"/>
  <c r="L20" i="2" s="1"/>
  <c r="L19" i="2" s="1"/>
  <c r="K189" i="2"/>
  <c r="K219" i="2"/>
  <c r="K218" i="2" s="1"/>
  <c r="K28" i="2"/>
  <c r="K23" i="2" s="1"/>
  <c r="J137" i="2"/>
  <c r="J136" i="2" s="1"/>
  <c r="J135" i="2" s="1"/>
  <c r="J78" i="2"/>
  <c r="J75" i="2" s="1"/>
  <c r="J74" i="2" s="1"/>
  <c r="J73" i="2" s="1"/>
  <c r="J72" i="2" s="1"/>
  <c r="J71" i="2" s="1"/>
  <c r="J70" i="2" s="1"/>
  <c r="J189" i="2"/>
  <c r="J219" i="2"/>
  <c r="J218" i="2" s="1"/>
  <c r="K124" i="3"/>
  <c r="L265" i="3"/>
  <c r="L135" i="3"/>
  <c r="L124" i="3" s="1"/>
  <c r="L7" i="3" s="1"/>
  <c r="L6" i="3" s="1"/>
  <c r="J22" i="3"/>
  <c r="J21" i="3" s="1"/>
  <c r="J20" i="3" s="1"/>
  <c r="J19" i="3" s="1"/>
  <c r="J8" i="3" s="1"/>
  <c r="J7" i="3" s="1"/>
  <c r="J6" i="3" s="1"/>
  <c r="J266" i="3" s="1"/>
  <c r="J111" i="2"/>
  <c r="J110" i="2" s="1"/>
  <c r="J109" i="2" s="1"/>
  <c r="J108" i="2" s="1"/>
  <c r="J107" i="2" s="1"/>
  <c r="J106" i="2" s="1"/>
  <c r="J105" i="2" s="1"/>
  <c r="J104" i="2" s="1"/>
  <c r="K14" i="2"/>
  <c r="K13" i="2" s="1"/>
  <c r="K12" i="2" s="1"/>
  <c r="K11" i="2" s="1"/>
  <c r="K10" i="2" s="1"/>
  <c r="K9" i="2" s="1"/>
  <c r="L14" i="2"/>
  <c r="L13" i="2" s="1"/>
  <c r="L12" i="2" s="1"/>
  <c r="L11" i="2" s="1"/>
  <c r="L10" i="2" s="1"/>
  <c r="L9" i="2" s="1"/>
  <c r="J14" i="2"/>
  <c r="J13" i="2" s="1"/>
  <c r="J12" i="2" s="1"/>
  <c r="J11" i="2" s="1"/>
  <c r="J10" i="2" s="1"/>
  <c r="J9" i="2" s="1"/>
  <c r="J199" i="2"/>
  <c r="J196" i="2" s="1"/>
  <c r="J195" i="2" s="1"/>
  <c r="J183" i="2" s="1"/>
  <c r="J182" i="2" s="1"/>
  <c r="J181" i="2" s="1"/>
  <c r="L199" i="2"/>
  <c r="L196" i="2" s="1"/>
  <c r="L195" i="2" s="1"/>
  <c r="L108" i="2"/>
  <c r="L107" i="2" s="1"/>
  <c r="L106" i="2" s="1"/>
  <c r="L105" i="2" s="1"/>
  <c r="L104" i="2" s="1"/>
  <c r="K137" i="2"/>
  <c r="K136" i="2" s="1"/>
  <c r="K135" i="2" s="1"/>
  <c r="J60" i="2"/>
  <c r="J59" i="2" s="1"/>
  <c r="J58" i="2" s="1"/>
  <c r="K111" i="2"/>
  <c r="K110" i="2" s="1"/>
  <c r="K109" i="2" s="1"/>
  <c r="J31" i="2"/>
  <c r="J28" i="2" s="1"/>
  <c r="J23" i="2" s="1"/>
  <c r="J40" i="2"/>
  <c r="J39" i="2" s="1"/>
  <c r="J38" i="2" s="1"/>
  <c r="L127" i="2"/>
  <c r="L126" i="2"/>
  <c r="L125" i="2" s="1"/>
  <c r="L135" i="2"/>
  <c r="K165" i="2"/>
  <c r="K164" i="2" s="1"/>
  <c r="K163" i="2" s="1"/>
  <c r="K166" i="2"/>
  <c r="K126" i="2"/>
  <c r="K125" i="2" s="1"/>
  <c r="K127" i="2"/>
  <c r="J165" i="2"/>
  <c r="J164" i="2" s="1"/>
  <c r="J163" i="2" s="1"/>
  <c r="J166" i="2"/>
  <c r="J126" i="2"/>
  <c r="J125" i="2" s="1"/>
  <c r="J127" i="2"/>
  <c r="K108" i="2"/>
  <c r="K107" i="2" s="1"/>
  <c r="K106" i="2" s="1"/>
  <c r="K105" i="2" s="1"/>
  <c r="K104" i="2" s="1"/>
  <c r="L165" i="2"/>
  <c r="L164" i="2" s="1"/>
  <c r="L163" i="2" s="1"/>
  <c r="L166" i="2"/>
  <c r="L183" i="2" l="1"/>
  <c r="L182" i="2" s="1"/>
  <c r="L181" i="2" s="1"/>
  <c r="L180" i="2" s="1"/>
  <c r="L179" i="2" s="1"/>
  <c r="L266" i="3"/>
  <c r="K7" i="3"/>
  <c r="K6" i="3" s="1"/>
  <c r="K266" i="3" s="1"/>
  <c r="L8" i="2"/>
  <c r="K8" i="2"/>
  <c r="K265" i="3"/>
  <c r="J180" i="2"/>
  <c r="J179" i="2" s="1"/>
  <c r="J265" i="2"/>
  <c r="K124" i="2"/>
  <c r="L124" i="2"/>
  <c r="K265" i="2"/>
  <c r="J22" i="2"/>
  <c r="J21" i="2" s="1"/>
  <c r="J20" i="2" s="1"/>
  <c r="J19" i="2" s="1"/>
  <c r="J8" i="2" s="1"/>
  <c r="L265" i="2"/>
  <c r="J124" i="2"/>
  <c r="L7" i="2" l="1"/>
  <c r="L6" i="2" s="1"/>
  <c r="K7" i="2"/>
  <c r="K6" i="2" s="1"/>
  <c r="K266" i="2" s="1"/>
  <c r="L266" i="2"/>
  <c r="J7" i="2"/>
  <c r="J6" i="2" s="1"/>
  <c r="J266" i="2" s="1"/>
</calcChain>
</file>

<file path=xl/sharedStrings.xml><?xml version="1.0" encoding="utf-8"?>
<sst xmlns="http://schemas.openxmlformats.org/spreadsheetml/2006/main" count="6190" uniqueCount="258">
  <si>
    <t/>
  </si>
  <si>
    <t>Наименование</t>
  </si>
  <si>
    <t>ВЕД</t>
  </si>
  <si>
    <t>РЗ</t>
  </si>
  <si>
    <t>ПР</t>
  </si>
  <si>
    <t>ЦСР</t>
  </si>
  <si>
    <t>ВР</t>
  </si>
  <si>
    <t>КОСГУ</t>
  </si>
  <si>
    <t>ДОП</t>
  </si>
  <si>
    <t>РЕГ</t>
  </si>
  <si>
    <t>ВСЕГО</t>
  </si>
  <si>
    <t>Администрация муниципального образования "Садынский национальный эвенкийский наслег" Мирнинского района Республики Саха (Якутия)</t>
  </si>
  <si>
    <t>809</t>
  </si>
  <si>
    <t>Общегос.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</si>
  <si>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</si>
  <si>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</si>
  <si>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</si>
  <si>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</si>
  <si>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</si>
  <si>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</si>
  <si>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</si>
  <si>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</si>
  <si>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</si>
  <si>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Расходы на выплаты персоналу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</si>
  <si>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</si>
  <si>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</si>
  <si>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</si>
  <si>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</si>
  <si>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</si>
  <si>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Заработная плата</t>
  </si>
  <si>
    <t>211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</si>
  <si>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</si>
  <si>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Начисления на выплаты по оплате труда</t>
  </si>
  <si>
    <t>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</si>
  <si>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</si>
  <si>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</si>
  <si>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содержание органов местного самоуправления</t>
  </si>
  <si>
    <t>99 1 00 11410</t>
  </si>
  <si>
    <t>Иные выплаты персоналу учреждений, за исключением фонда оплаты труда</t>
  </si>
  <si>
    <t>112</t>
  </si>
  <si>
    <t>Прочие несоциальные выплаты персоналу в натуральной форме</t>
  </si>
  <si>
    <t>214</t>
  </si>
  <si>
    <t>Возмещение расходов, связанных с проездом в отпуск</t>
  </si>
  <si>
    <t>1101</t>
  </si>
  <si>
    <t>Расходы на выплаты персоналу гос.органов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</si>
  <si>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</si>
  <si>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</si>
  <si>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</si>
  <si>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</si>
  <si>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</si>
  <si>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Прочие выплаты</t>
  </si>
  <si>
    <t>212</t>
  </si>
  <si>
    <t>Суточные при служебных командировках</t>
  </si>
  <si>
    <t>1104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</si>
  <si>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</si>
  <si>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</si>
  <si>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гос.нужд</t>
  </si>
  <si>
    <t>200</t>
  </si>
  <si>
    <t>Иные закупки товаров для государственных нужд</t>
  </si>
  <si>
    <t>240</t>
  </si>
  <si>
    <t>Закупка товаров в сфере инф.-комм.технологий</t>
  </si>
  <si>
    <t>242</t>
  </si>
  <si>
    <t>Услуги связи</t>
  </si>
  <si>
    <t>221</t>
  </si>
  <si>
    <t>Прочие работы, услуги</t>
  </si>
  <si>
    <t>226</t>
  </si>
  <si>
    <t>Услуги в области информационных технологий</t>
  </si>
  <si>
    <t>1136</t>
  </si>
  <si>
    <t>Прочая закупка товаров, работ и услуг для обеспечения государственных (муниципальных) нужд</t>
  </si>
  <si>
    <t>244</t>
  </si>
  <si>
    <t>Коммунальные услуги</t>
  </si>
  <si>
    <t>223</t>
  </si>
  <si>
    <t>Оплата услуг отопления прочих поставщиков</t>
  </si>
  <si>
    <t>11072</t>
  </si>
  <si>
    <t>Потребление электроэнергии</t>
  </si>
  <si>
    <t>1109</t>
  </si>
  <si>
    <t>Увеличение стоимости основных средств</t>
  </si>
  <si>
    <t>310</t>
  </si>
  <si>
    <t>Приобретение основных средств</t>
  </si>
  <si>
    <t>1116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</si>
  <si>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</si>
  <si>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</si>
  <si>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</si>
  <si>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</si>
  <si>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</si>
  <si>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</si>
  <si>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Налоги, пошлины и сборы</t>
  </si>
  <si>
    <t>291</t>
  </si>
  <si>
    <t>Уплата налогов, госпошлин и сборов</t>
  </si>
  <si>
    <t>1143</t>
  </si>
  <si>
    <t>Иные расходы</t>
  </si>
  <si>
    <t>296</t>
  </si>
  <si>
    <t>Уплата иных платежей</t>
  </si>
  <si>
    <t>853</t>
  </si>
  <si>
    <t>Уплата штрафов, пеней за несвоевременную уплату</t>
  </si>
  <si>
    <t>1144</t>
  </si>
  <si>
    <t>Другие общегосударственные вопросы</t>
  </si>
  <si>
    <t>13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</si>
  <si>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</si>
  <si>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</si>
  <si>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</si>
  <si>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</si>
  <si>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Работы, услуги по содержанию имущества</t>
  </si>
  <si>
    <t>225</t>
  </si>
  <si>
    <t>Иные работы и услуги по подстатье 226</t>
  </si>
  <si>
    <t>1140</t>
  </si>
  <si>
    <t>Увеличение стоимости прочих оборотных запасов (материалов)</t>
  </si>
  <si>
    <t>346</t>
  </si>
  <si>
    <t>Приобретение ГСМ</t>
  </si>
  <si>
    <t>1121</t>
  </si>
  <si>
    <t>Приобретение прочих материальных запасов</t>
  </si>
  <si>
    <t>1123</t>
  </si>
  <si>
    <t>Расходы на исполнение судебных решений о взыскании из бюджета по искам юридических и физических лиц</t>
  </si>
  <si>
    <t>99 5 00 91017</t>
  </si>
  <si>
    <t>Представительские расходы</t>
  </si>
  <si>
    <t>1149</t>
  </si>
  <si>
    <t>Национальная оборона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</si>
  <si>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</si>
  <si>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</si>
  <si>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</si>
  <si>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</si>
  <si>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Субвенции на осуществление первичного воинского учета на территориях, где отсутствуют военные комиссариаты</t>
  </si>
  <si>
    <t>Увеличение стоимости материальных запасов</t>
  </si>
  <si>
    <t>340</t>
  </si>
  <si>
    <t>Нац безоп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</si>
  <si>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</si>
  <si>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</si>
  <si>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</si>
  <si>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Единая субвенция бюджетам субъектов Российской Федерации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</si>
  <si>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</si>
  <si>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</si>
  <si>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Противопожарные мероприятия</t>
  </si>
  <si>
    <t>1106</t>
  </si>
  <si>
    <t>Другие расходы по содержанию имущества</t>
  </si>
  <si>
    <t>1129</t>
  </si>
  <si>
    <t>ЖКХ</t>
  </si>
  <si>
    <t>05</t>
  </si>
  <si>
    <t>Благоустройство</t>
  </si>
  <si>
    <t>Организация ритуальных услуг и содержание мест захоронения</t>
  </si>
  <si>
    <t>Культ, кино и СМИ</t>
  </si>
  <si>
    <t>08</t>
  </si>
  <si>
    <t>Культура</t>
  </si>
  <si>
    <t>Развитие культуры</t>
  </si>
  <si>
    <t>Обеспечение прав граждан на участие в культурной жизни</t>
  </si>
  <si>
    <t>Расходы на обеспечение деятельности (оказание услуг) муниципальных учреждений</t>
  </si>
  <si>
    <t>Транспортные услуги</t>
  </si>
  <si>
    <t>222</t>
  </si>
  <si>
    <t>Другие расходы по оплате транспортных услуг</t>
  </si>
  <si>
    <t>1125</t>
  </si>
  <si>
    <t>Услуги вневедомственной и ведомственной охраны</t>
  </si>
  <si>
    <t>Приобретение мягкого инвентаря</t>
  </si>
  <si>
    <t>Уплата прочих налогов, сборов</t>
  </si>
  <si>
    <t>852</t>
  </si>
  <si>
    <t>Расходы в области культурно-досуговой деятельности</t>
  </si>
  <si>
    <t>Приобретение подарочной и сувенирной продукции</t>
  </si>
  <si>
    <t>1148</t>
  </si>
  <si>
    <t>Социальная политика</t>
  </si>
  <si>
    <t>10</t>
  </si>
  <si>
    <t>Пенсионное обеспечение</t>
  </si>
  <si>
    <t>Социальное обеспечение и иные выплаты населению</t>
  </si>
  <si>
    <t>300</t>
  </si>
  <si>
    <t>Публ.норм.соц.выплаты гражданам</t>
  </si>
  <si>
    <t>Иные пенсии, социальные доплаты к пенсиям</t>
  </si>
  <si>
    <t>312</t>
  </si>
  <si>
    <t>Пенсии, пособия, выплачиваемые организациями сектора государственного управления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</si>
  <si>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</si>
  <si>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</si>
  <si>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</si>
  <si>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</t>
  </si>
  <si>
    <t>Развитие массового спорта</t>
  </si>
  <si>
    <t>Организация и проведение физкультурно-оздоровительных и спортивно-массовых мероприятий</t>
  </si>
  <si>
    <t>Межбюд. транс. общего характ. бюдж. суб.РФ и муниц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</si>
  <si>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</si>
  <si>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</si>
  <si>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</si>
  <si>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</si>
  <si>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Субсидии, передаваемые в государственный бюджет  (отрицательный трансферт)</t>
  </si>
  <si>
    <t>500</t>
  </si>
  <si>
    <t>540</t>
  </si>
  <si>
    <t>Иные межбюджетные трансферты</t>
  </si>
  <si>
    <t xml:space="preserve">рублей </t>
  </si>
  <si>
    <t>Обслуживание противопожарной охранной сигнализации</t>
  </si>
  <si>
    <t>Транспортный налог</t>
  </si>
  <si>
    <t>99 5 00 91011</t>
  </si>
  <si>
    <t>22 2 00 10050</t>
  </si>
  <si>
    <t>Обеспечение мероприятий по пожарной безопасности, защиты населения, территорий от чрезвычайных ситуаций</t>
  </si>
  <si>
    <t>Закупка товаров, работ и услуг для обеспечения государственных (муниципальных) нужд</t>
  </si>
  <si>
    <t xml:space="preserve">Программные расходы </t>
  </si>
  <si>
    <t xml:space="preserve">Закупка товаров, работ и услуг в целях капитального ремонта гос. (мун.) имущества </t>
  </si>
  <si>
    <t>алроса</t>
  </si>
  <si>
    <t>Закупка товаров, работ и услуг для государственных (муниципальных) нужд</t>
  </si>
  <si>
    <t>Услуги, работы для целей капитальных вложений</t>
  </si>
  <si>
    <t>Увеличене стоимости ОС</t>
  </si>
  <si>
    <t>343</t>
  </si>
  <si>
    <t>Оплата услуг гор. холод. водоснабж. Подвоз воды</t>
  </si>
  <si>
    <t>Оплата содержания помещений</t>
  </si>
  <si>
    <t>Приобретение материального запаса</t>
  </si>
  <si>
    <t>Сумма на 2024 год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</si>
  <si>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</si>
  <si>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БУ на иные цели (за счет средств МО "Мирнинский район")</t>
  </si>
  <si>
    <t>99 5 00 71100</t>
  </si>
  <si>
    <t>Резервный фонд</t>
  </si>
  <si>
    <t>Создание минерализованных (противопожарных) полос</t>
  </si>
  <si>
    <t xml:space="preserve">Условно утвержденные расходы </t>
  </si>
  <si>
    <t>Резервный фонд местной администрации</t>
  </si>
  <si>
    <t>Прочие несоциальные выплаты персоналу в денежной форме</t>
  </si>
  <si>
    <t xml:space="preserve">Суточные при служебных комнадировок </t>
  </si>
  <si>
    <t xml:space="preserve">Закупка энергетических ресурсов </t>
  </si>
  <si>
    <t>22-51180-00000-00000</t>
  </si>
  <si>
    <t xml:space="preserve">Приобретение ГСМ </t>
  </si>
  <si>
    <t>Увеличение стоимости горюче-смазочных материалов</t>
  </si>
  <si>
    <t>МБТ на обслуживание водоочистного сооружения с. Сюльдюкар</t>
  </si>
  <si>
    <t xml:space="preserve">МБТ на приобретение и монтаж модульной насосной станции для котельной с. Сюльдюкар </t>
  </si>
  <si>
    <t>Оплата услуг предоставления электроэнергии</t>
  </si>
  <si>
    <t>Олпта услуг гор., холод. водоснабжения, подвоз воды</t>
  </si>
  <si>
    <t>1110</t>
  </si>
  <si>
    <t>Олпта услуг канализации, ассенизации, водоотведения</t>
  </si>
  <si>
    <t xml:space="preserve">Услуги вневедомственнойи ведомственной охраны </t>
  </si>
  <si>
    <t>0019</t>
  </si>
  <si>
    <t>99 5 00 71020</t>
  </si>
  <si>
    <t>99 6 00 88510</t>
  </si>
  <si>
    <t>Осуществление расходных обязательств ОМСУ в части полномочий по решению вопросов местного значения, переданных в соответствии с заключенным между органом местного самоуправления муниципального района и поселения соглашением</t>
  </si>
  <si>
    <t xml:space="preserve">Дорожное хозяйство </t>
  </si>
  <si>
    <t>09</t>
  </si>
  <si>
    <t>99 5 00 91008</t>
  </si>
  <si>
    <t xml:space="preserve">содержание внутрипоселковой дороги </t>
  </si>
  <si>
    <t>на разработку псд "компактная жидая застройка"</t>
  </si>
  <si>
    <t>Сумма на 2025 год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</si>
  <si>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муниципального образования «Садынский национальный эвенкийский наслег» Мирнинского района Республики Саха (Якутия) 
на 2024 год и плановый период 2025 и 2026 годов </t>
  </si>
  <si>
    <t>Сумма на 2026 год</t>
  </si>
  <si>
    <t xml:space="preserve">Оплата пустующих домов </t>
  </si>
  <si>
    <t>24-51180-00000-00000</t>
  </si>
  <si>
    <t>24-59000-00000-00000</t>
  </si>
  <si>
    <t>64 3 00 1003 0</t>
  </si>
  <si>
    <t>50 4 00 2200 3</t>
  </si>
  <si>
    <t>57 3 00 1000 0</t>
  </si>
  <si>
    <t>Прочая закупка товаров, работ и услуг для обеспечения государственных (муниципальных) нужд (МБТ из района)</t>
  </si>
  <si>
    <t>Прочая закупка товаров, работ и услуг на противопожарные мероприятия</t>
  </si>
  <si>
    <t>Приложение № 4
к решению сессии 
№ 20-2 от «28» декабря 2023  г.</t>
  </si>
  <si>
    <t xml:space="preserve">программные </t>
  </si>
  <si>
    <t>непрограммные</t>
  </si>
  <si>
    <t>Приложение № 5
к решению сессии 
№ 20-2 от «28» декабря 2023  г.</t>
  </si>
  <si>
    <t>00 0 00 0000 0</t>
  </si>
  <si>
    <t>Общегосударственные вопросы</t>
  </si>
  <si>
    <t>224</t>
  </si>
  <si>
    <t>Увеличение стоимости ОС</t>
  </si>
  <si>
    <t>Услуги, работы для целей капитальных вложений(ПИР на строительство уличного освещения)</t>
  </si>
  <si>
    <t>Замена электропроводок в муниципальных квартирах</t>
  </si>
  <si>
    <t>Увеличение стоимости ОС (БАНЯ)</t>
  </si>
  <si>
    <t>Прочие материальные запасы</t>
  </si>
  <si>
    <t>63 3 00 10009</t>
  </si>
  <si>
    <t>Приложение № 4
к решению сессии 
№ ___ от «____» октября 2024  г.</t>
  </si>
  <si>
    <t>98 0 00 00000</t>
  </si>
  <si>
    <t>Итого на 2025</t>
  </si>
  <si>
    <t>Аренда имущество (КИО)</t>
  </si>
  <si>
    <t xml:space="preserve">МБТобслуж резевр ДЭС </t>
  </si>
  <si>
    <t>МБТ на технприсоед к э/э объекта гараж</t>
  </si>
  <si>
    <t>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</si>
</sst>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name val="Times New Roman"/>
      <family val="2"/>
    </font>
    <font>
      <b/>
      <sz val="10"/>
      <name val="Times New Roman"/>
      <family val="1"/>
      <charset val="204"/>
    </font>
    <font>
      <b/>
      <sz val="10"/>
      <name val="Times New Roman"/>
      <family val="2"/>
    </font>
    <font>
      <b/>
      <sz val="12"/>
      <name val="Times New Roman"/>
      <family val="2"/>
    </font>
    <font>
      <b/>
      <i/>
      <sz val="11"/>
      <name val="Times New Roman"/>
      <family val="2"/>
    </font>
    <font>
      <b/>
      <sz val="11"/>
      <name val="Times New Roman"/>
      <family val="2"/>
    </font>
    <font>
      <sz val="1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4" fontId="3" fillId="0" borderId="0" applyFont="0" applyFill="0" applyBorder="0" applyAlignment="0" applyProtection="0"/>
  </cellStyleXfs>
  <cellXfs count="16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0" fontId="0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top" wrapText="1"/>
    </xf>
    <xf numFmtId="4" fontId="0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4" fontId="0" fillId="0" borderId="7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3" xfId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4" fontId="7" fillId="0" borderId="3" xfId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4" fontId="5" fillId="0" borderId="3" xfId="1" applyFont="1" applyFill="1" applyBorder="1" applyAlignment="1">
      <alignment horizontal="center" wrapText="1"/>
    </xf>
    <xf numFmtId="0" fontId="7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top" wrapText="1"/>
    </xf>
    <xf numFmtId="0" fontId="2" fillId="0" borderId="1" xfId="0" applyFont="1" applyFill="1" applyBorder="1">
      <alignment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4" fontId="7" fillId="0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top" wrapText="1"/>
    </xf>
    <xf numFmtId="4" fontId="9" fillId="0" borderId="0" xfId="0" applyNumberFormat="1" applyFont="1" applyFill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4" fontId="12" fillId="0" borderId="3" xfId="0" applyNumberFormat="1" applyFont="1" applyFill="1" applyBorder="1" applyAlignment="1">
      <alignment horizontal="right" wrapText="1"/>
    </xf>
    <xf numFmtId="0" fontId="9" fillId="0" borderId="0" xfId="0" applyFont="1" applyFill="1" applyAlignment="1">
      <alignment wrapText="1"/>
    </xf>
    <xf numFmtId="0" fontId="9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3" xfId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horizontal="right" vertical="top" wrapText="1"/>
    </xf>
    <xf numFmtId="0" fontId="9" fillId="0" borderId="11" xfId="0" applyFont="1" applyFill="1" applyBorder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right" wrapText="1"/>
    </xf>
    <xf numFmtId="0" fontId="9" fillId="0" borderId="3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>
      <alignment vertical="top" wrapText="1"/>
    </xf>
    <xf numFmtId="0" fontId="9" fillId="0" borderId="1" xfId="0" applyFont="1" applyFill="1" applyBorder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horizontal="right" vertical="top" wrapText="1"/>
    </xf>
    <xf numFmtId="164" fontId="11" fillId="0" borderId="3" xfId="1" applyFont="1" applyFill="1" applyBorder="1" applyAlignment="1">
      <alignment vertical="top" wrapText="1"/>
    </xf>
    <xf numFmtId="4" fontId="9" fillId="0" borderId="0" xfId="1" applyNumberFormat="1" applyFont="1" applyFill="1" applyAlignment="1">
      <alignment vertical="top" wrapText="1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4" fontId="11" fillId="3" borderId="3" xfId="0" applyNumberFormat="1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center" wrapText="1"/>
    </xf>
    <xf numFmtId="4" fontId="12" fillId="3" borderId="3" xfId="0" applyNumberFormat="1" applyFont="1" applyFill="1" applyBorder="1" applyAlignment="1">
      <alignment horizontal="right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4" fontId="11" fillId="3" borderId="3" xfId="0" applyNumberFormat="1" applyFont="1" applyFill="1" applyBorder="1" applyAlignment="1">
      <alignment horizontal="right" wrapText="1"/>
    </xf>
    <xf numFmtId="0" fontId="11" fillId="3" borderId="1" xfId="0" applyFont="1" applyFill="1" applyBorder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wrapText="1"/>
    </xf>
    <xf numFmtId="0" fontId="14" fillId="3" borderId="5" xfId="0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right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right" vertical="center" wrapText="1"/>
    </xf>
    <xf numFmtId="164" fontId="11" fillId="5" borderId="3" xfId="1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4" fontId="9" fillId="6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CC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4"/>
  <sheetViews>
    <sheetView tabSelected="1" topLeftCell="A221" zoomScale="85" zoomScaleNormal="85" workbookViewId="0">
      <selection activeCell="K190" sqref="K190"/>
    </sheetView>
  </sheetViews>
  <sheetFormatPr defaultRowHeight="12.75" x14ac:dyDescent="0.2"/>
  <cols>
    <col min="1" max="1" width="36" style="68" customWidth="1"/>
    <col min="2" max="2" width="8.83203125" style="68" customWidth="1"/>
    <col min="3" max="3" width="6.1640625" style="68" customWidth="1"/>
    <col min="4" max="4" width="6" style="68" customWidth="1"/>
    <col min="5" max="5" width="19" style="68" customWidth="1"/>
    <col min="6" max="6" width="12" style="68" customWidth="1"/>
    <col min="7" max="7" width="8.83203125" style="68" customWidth="1"/>
    <col min="8" max="8" width="11.83203125" style="68" customWidth="1"/>
    <col min="9" max="9" width="12.33203125" style="68" customWidth="1"/>
    <col min="10" max="10" width="24" style="68" customWidth="1"/>
    <col min="11" max="11" width="16.5" style="68" customWidth="1"/>
    <col min="12" max="12" width="17" style="68" customWidth="1"/>
    <col min="13" max="13" width="13.6640625" style="68" bestFit="1" customWidth="1"/>
    <col min="14" max="15" width="13.83203125" style="68" bestFit="1" customWidth="1"/>
    <col min="16" max="16" width="14.83203125" style="68" customWidth="1"/>
    <col min="17" max="17" width="12.6640625" style="68" bestFit="1" customWidth="1"/>
    <col min="18" max="18" width="10.83203125" style="68" bestFit="1" customWidth="1"/>
    <col min="19" max="16384" width="9.33203125" style="68"/>
  </cols>
  <sheetData>
    <row r="1" spans="1:16" x14ac:dyDescent="0.2">
      <c r="A1" s="68" t="s">
        <v>0</v>
      </c>
    </row>
    <row r="2" spans="1:16" ht="53.25" customHeight="1" x14ac:dyDescent="0.2">
      <c r="A2" s="153" t="s">
        <v>251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6" ht="64.150000000000006" customHeight="1" x14ac:dyDescent="0.2">
      <c r="A3" s="152" t="s">
        <v>228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16" x14ac:dyDescent="0.2">
      <c r="A4" s="153" t="s">
        <v>180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5" spans="1:16" ht="29.25" customHeight="1" x14ac:dyDescent="0.2">
      <c r="A5" s="155" t="s">
        <v>1</v>
      </c>
      <c r="B5" s="155" t="s">
        <v>2</v>
      </c>
      <c r="C5" s="155" t="s">
        <v>3</v>
      </c>
      <c r="D5" s="155" t="s">
        <v>4</v>
      </c>
      <c r="E5" s="155" t="s">
        <v>5</v>
      </c>
      <c r="F5" s="155" t="s">
        <v>6</v>
      </c>
      <c r="G5" s="155" t="s">
        <v>7</v>
      </c>
      <c r="H5" s="155" t="s">
        <v>8</v>
      </c>
      <c r="I5" s="157" t="s">
        <v>9</v>
      </c>
      <c r="J5" s="150" t="s">
        <v>253</v>
      </c>
      <c r="K5" s="150" t="s">
        <v>227</v>
      </c>
      <c r="L5" s="150" t="s">
        <v>229</v>
      </c>
    </row>
    <row r="6" spans="1:16" ht="21" customHeight="1" x14ac:dyDescent="0.2">
      <c r="A6" s="156"/>
      <c r="B6" s="156"/>
      <c r="C6" s="156"/>
      <c r="D6" s="156"/>
      <c r="E6" s="156"/>
      <c r="F6" s="156"/>
      <c r="G6" s="156"/>
      <c r="H6" s="156"/>
      <c r="I6" s="158"/>
      <c r="J6" s="151"/>
      <c r="K6" s="151"/>
      <c r="L6" s="151"/>
    </row>
    <row r="7" spans="1:16" ht="16.5" customHeight="1" x14ac:dyDescent="0.2">
      <c r="A7" s="145" t="s">
        <v>10</v>
      </c>
      <c r="B7" s="146" t="s">
        <v>0</v>
      </c>
      <c r="C7" s="146" t="s">
        <v>0</v>
      </c>
      <c r="D7" s="146" t="s">
        <v>0</v>
      </c>
      <c r="E7" s="146" t="s">
        <v>0</v>
      </c>
      <c r="F7" s="146" t="s">
        <v>0</v>
      </c>
      <c r="G7" s="146" t="s">
        <v>0</v>
      </c>
      <c r="H7" s="146" t="s">
        <v>0</v>
      </c>
      <c r="I7" s="147" t="s">
        <v>0</v>
      </c>
      <c r="J7" s="148">
        <f>J8</f>
        <v>43166831.769999996</v>
      </c>
      <c r="K7" s="148">
        <f t="shared" ref="K7:L7" si="0">K8</f>
        <v>14635840</v>
      </c>
      <c r="L7" s="148">
        <f t="shared" si="0"/>
        <v>14874599.999999998</v>
      </c>
      <c r="N7" s="69"/>
    </row>
    <row r="8" spans="1:16" ht="34.5" customHeight="1" x14ac:dyDescent="0.2">
      <c r="A8" s="70" t="s">
        <v>11</v>
      </c>
      <c r="B8" s="71" t="s">
        <v>12</v>
      </c>
      <c r="C8" s="71" t="s">
        <v>0</v>
      </c>
      <c r="D8" s="71" t="s">
        <v>0</v>
      </c>
      <c r="E8" s="71" t="s">
        <v>0</v>
      </c>
      <c r="F8" s="71" t="s">
        <v>0</v>
      </c>
      <c r="G8" s="71" t="s">
        <v>0</v>
      </c>
      <c r="H8" s="71" t="s">
        <v>0</v>
      </c>
      <c r="I8" s="72" t="s">
        <v>0</v>
      </c>
      <c r="J8" s="67">
        <f>J9+J132+J153+J194+J200+J217+J276+J286+J297+J306</f>
        <v>43166831.769999996</v>
      </c>
      <c r="K8" s="67">
        <f t="shared" ref="K8:L8" si="1">K9+K132+K153+K194+K200+K217+K276+K286+K297+K306</f>
        <v>14635840</v>
      </c>
      <c r="L8" s="67">
        <f t="shared" si="1"/>
        <v>14874599.999999998</v>
      </c>
      <c r="N8" s="69"/>
      <c r="O8" s="69"/>
    </row>
    <row r="9" spans="1:16" ht="14.45" customHeight="1" x14ac:dyDescent="0.2">
      <c r="A9" s="120" t="s">
        <v>13</v>
      </c>
      <c r="B9" s="121" t="s">
        <v>12</v>
      </c>
      <c r="C9" s="121" t="s">
        <v>14</v>
      </c>
      <c r="D9" s="121" t="s">
        <v>0</v>
      </c>
      <c r="E9" s="121" t="s">
        <v>0</v>
      </c>
      <c r="F9" s="121" t="s">
        <v>0</v>
      </c>
      <c r="G9" s="121" t="s">
        <v>0</v>
      </c>
      <c r="H9" s="121" t="s">
        <v>0</v>
      </c>
      <c r="I9" s="122" t="s">
        <v>0</v>
      </c>
      <c r="J9" s="123">
        <f>J10+J22+J78+J80</f>
        <v>17748815.780000001</v>
      </c>
      <c r="K9" s="123">
        <f t="shared" ref="K9:L9" si="2">K10+K22+K78+K80</f>
        <v>5730870.9600000009</v>
      </c>
      <c r="L9" s="123">
        <f t="shared" si="2"/>
        <v>5835770.959999999</v>
      </c>
      <c r="N9" s="69"/>
      <c r="O9" s="73"/>
    </row>
    <row r="10" spans="1:16" ht="15.75" customHeight="1" x14ac:dyDescent="0.2">
      <c r="A10" s="70" t="s">
        <v>15</v>
      </c>
      <c r="B10" s="71" t="s">
        <v>12</v>
      </c>
      <c r="C10" s="71" t="s">
        <v>14</v>
      </c>
      <c r="D10" s="71" t="s">
        <v>16</v>
      </c>
      <c r="E10" s="71" t="s">
        <v>0</v>
      </c>
      <c r="F10" s="71" t="s">
        <v>0</v>
      </c>
      <c r="G10" s="71" t="s">
        <v>0</v>
      </c>
      <c r="H10" s="71" t="s">
        <v>0</v>
      </c>
      <c r="I10" s="72" t="s">
        <v>0</v>
      </c>
      <c r="J10" s="67">
        <f>J11</f>
        <v>1806542.25</v>
      </c>
      <c r="K10" s="67">
        <f t="shared" ref="K10:L10" si="3">K11</f>
        <v>1806542.25</v>
      </c>
      <c r="L10" s="67">
        <f t="shared" si="3"/>
        <v>1806542.25</v>
      </c>
      <c r="N10" s="69"/>
      <c r="O10" s="73"/>
      <c r="P10" s="69"/>
    </row>
    <row r="11" spans="1:16" ht="14.45" customHeight="1" x14ac:dyDescent="0.2">
      <c r="A11" s="70" t="s">
        <v>17</v>
      </c>
      <c r="B11" s="71" t="s">
        <v>12</v>
      </c>
      <c r="C11" s="71" t="s">
        <v>14</v>
      </c>
      <c r="D11" s="71" t="s">
        <v>16</v>
      </c>
      <c r="E11" s="71" t="s">
        <v>18</v>
      </c>
      <c r="F11" s="71" t="s">
        <v>0</v>
      </c>
      <c r="G11" s="71" t="s">
        <v>0</v>
      </c>
      <c r="H11" s="71" t="s">
        <v>0</v>
      </c>
      <c r="I11" s="72" t="s">
        <v>0</v>
      </c>
      <c r="J11" s="67">
        <f>J12</f>
        <v>1806542.25</v>
      </c>
      <c r="K11" s="67">
        <f t="shared" ref="K11:L11" si="4">K12</f>
        <v>1806542.25</v>
      </c>
      <c r="L11" s="67">
        <f t="shared" si="4"/>
        <v>1806542.25</v>
      </c>
      <c r="N11" s="69"/>
      <c r="O11" s="69"/>
    </row>
    <row r="12" spans="1:16" ht="15" customHeight="1" x14ac:dyDescent="0.2">
      <c r="A12" s="70" t="s">
        <v>19</v>
      </c>
      <c r="B12" s="71" t="s">
        <v>12</v>
      </c>
      <c r="C12" s="71" t="s">
        <v>14</v>
      </c>
      <c r="D12" s="71" t="s">
        <v>16</v>
      </c>
      <c r="E12" s="71" t="s">
        <v>20</v>
      </c>
      <c r="F12" s="71" t="s">
        <v>0</v>
      </c>
      <c r="G12" s="71" t="s">
        <v>0</v>
      </c>
      <c r="H12" s="71" t="s">
        <v>0</v>
      </c>
      <c r="I12" s="72" t="s">
        <v>0</v>
      </c>
      <c r="J12" s="67">
        <f>J13</f>
        <v>1806542.25</v>
      </c>
      <c r="K12" s="67">
        <f t="shared" ref="K12:L12" si="5">K13</f>
        <v>1806542.25</v>
      </c>
      <c r="L12" s="67">
        <f t="shared" si="5"/>
        <v>1806542.25</v>
      </c>
      <c r="N12" s="69"/>
      <c r="O12" s="69"/>
      <c r="P12" s="69"/>
    </row>
    <row r="13" spans="1:16" ht="15.75" customHeight="1" x14ac:dyDescent="0.2">
      <c r="A13" s="70" t="s">
        <v>21</v>
      </c>
      <c r="B13" s="71" t="s">
        <v>12</v>
      </c>
      <c r="C13" s="71" t="s">
        <v>14</v>
      </c>
      <c r="D13" s="71" t="s">
        <v>16</v>
      </c>
      <c r="E13" s="71" t="s">
        <v>22</v>
      </c>
      <c r="F13" s="71" t="s">
        <v>0</v>
      </c>
      <c r="G13" s="71" t="s">
        <v>0</v>
      </c>
      <c r="H13" s="71" t="s">
        <v>0</v>
      </c>
      <c r="I13" s="72" t="s">
        <v>0</v>
      </c>
      <c r="J13" s="67">
        <f>J14</f>
        <v>1806542.25</v>
      </c>
      <c r="K13" s="67">
        <f t="shared" ref="K13:L13" si="6">K14</f>
        <v>1806542.25</v>
      </c>
      <c r="L13" s="67">
        <f t="shared" si="6"/>
        <v>1806542.25</v>
      </c>
      <c r="N13" s="69"/>
      <c r="O13" s="69"/>
    </row>
    <row r="14" spans="1:16" ht="14.45" customHeight="1" x14ac:dyDescent="0.2">
      <c r="A14" s="70" t="s">
        <v>23</v>
      </c>
      <c r="B14" s="71" t="s">
        <v>12</v>
      </c>
      <c r="C14" s="71" t="s">
        <v>14</v>
      </c>
      <c r="D14" s="71" t="s">
        <v>16</v>
      </c>
      <c r="E14" s="71" t="s">
        <v>22</v>
      </c>
      <c r="F14" s="71" t="s">
        <v>24</v>
      </c>
      <c r="G14" s="71" t="s">
        <v>0</v>
      </c>
      <c r="H14" s="71" t="s">
        <v>0</v>
      </c>
      <c r="I14" s="72" t="s">
        <v>0</v>
      </c>
      <c r="J14" s="67">
        <f>J15</f>
        <v>1806542.25</v>
      </c>
      <c r="K14" s="67">
        <f t="shared" ref="K14:L14" si="7">K15</f>
        <v>1806542.25</v>
      </c>
      <c r="L14" s="67">
        <f t="shared" si="7"/>
        <v>1806542.25</v>
      </c>
      <c r="N14" s="69"/>
      <c r="O14" s="69"/>
    </row>
    <row r="15" spans="1:16" ht="16.5" customHeight="1" x14ac:dyDescent="0.2">
      <c r="A15" s="70" t="s">
        <v>25</v>
      </c>
      <c r="B15" s="71" t="s">
        <v>12</v>
      </c>
      <c r="C15" s="71" t="s">
        <v>14</v>
      </c>
      <c r="D15" s="71" t="s">
        <v>16</v>
      </c>
      <c r="E15" s="71" t="s">
        <v>22</v>
      </c>
      <c r="F15" s="71">
        <v>120</v>
      </c>
      <c r="G15" s="71" t="s">
        <v>0</v>
      </c>
      <c r="H15" s="71" t="s">
        <v>0</v>
      </c>
      <c r="I15" s="72" t="s">
        <v>0</v>
      </c>
      <c r="J15" s="67">
        <f>J16+J20</f>
        <v>1806542.25</v>
      </c>
      <c r="K15" s="67">
        <f t="shared" ref="K15:L15" si="8">K16+K20</f>
        <v>1806542.25</v>
      </c>
      <c r="L15" s="67">
        <f t="shared" si="8"/>
        <v>1806542.25</v>
      </c>
    </row>
    <row r="16" spans="1:16" ht="14.45" customHeight="1" x14ac:dyDescent="0.2">
      <c r="A16" s="70" t="s">
        <v>27</v>
      </c>
      <c r="B16" s="71" t="s">
        <v>12</v>
      </c>
      <c r="C16" s="71" t="s">
        <v>14</v>
      </c>
      <c r="D16" s="71" t="s">
        <v>16</v>
      </c>
      <c r="E16" s="71" t="s">
        <v>22</v>
      </c>
      <c r="F16" s="71">
        <v>121</v>
      </c>
      <c r="G16" s="71" t="s">
        <v>0</v>
      </c>
      <c r="H16" s="71" t="s">
        <v>0</v>
      </c>
      <c r="I16" s="72" t="s">
        <v>0</v>
      </c>
      <c r="J16" s="67">
        <f>J17</f>
        <v>1387513.25</v>
      </c>
      <c r="K16" s="67">
        <f t="shared" ref="K16:L16" si="9">K17</f>
        <v>1387513.25</v>
      </c>
      <c r="L16" s="67">
        <f t="shared" si="9"/>
        <v>1387513.25</v>
      </c>
    </row>
    <row r="17" spans="1:12" ht="14.45" customHeight="1" x14ac:dyDescent="0.2">
      <c r="A17" s="56" t="s">
        <v>29</v>
      </c>
      <c r="B17" s="39" t="s">
        <v>12</v>
      </c>
      <c r="C17" s="39" t="s">
        <v>14</v>
      </c>
      <c r="D17" s="39" t="s">
        <v>16</v>
      </c>
      <c r="E17" s="39" t="s">
        <v>22</v>
      </c>
      <c r="F17" s="39">
        <v>121</v>
      </c>
      <c r="G17" s="39" t="s">
        <v>30</v>
      </c>
      <c r="H17" s="39" t="s">
        <v>0</v>
      </c>
      <c r="I17" s="57" t="s">
        <v>0</v>
      </c>
      <c r="J17" s="58">
        <v>1387513.25</v>
      </c>
      <c r="K17" s="58">
        <v>1387513.25</v>
      </c>
      <c r="L17" s="58">
        <v>1387513.25</v>
      </c>
    </row>
    <row r="18" spans="1:12" ht="14.45" customHeight="1" x14ac:dyDescent="0.2">
      <c r="A18" s="56"/>
      <c r="B18" s="39" t="s">
        <v>12</v>
      </c>
      <c r="C18" s="39" t="s">
        <v>14</v>
      </c>
      <c r="D18" s="39" t="s">
        <v>16</v>
      </c>
      <c r="E18" s="39" t="s">
        <v>22</v>
      </c>
      <c r="F18" s="39">
        <v>122</v>
      </c>
      <c r="G18" s="39">
        <v>212</v>
      </c>
      <c r="H18" s="39"/>
      <c r="I18" s="57"/>
      <c r="J18" s="58"/>
      <c r="K18" s="58"/>
      <c r="L18" s="58"/>
    </row>
    <row r="19" spans="1:12" ht="14.45" customHeight="1" x14ac:dyDescent="0.2">
      <c r="A19" s="56"/>
      <c r="B19" s="39">
        <v>809</v>
      </c>
      <c r="C19" s="39" t="s">
        <v>14</v>
      </c>
      <c r="D19" s="39" t="s">
        <v>16</v>
      </c>
      <c r="E19" s="39" t="s">
        <v>22</v>
      </c>
      <c r="F19" s="39">
        <v>122</v>
      </c>
      <c r="G19" s="39">
        <v>226</v>
      </c>
      <c r="H19" s="39"/>
      <c r="I19" s="57">
        <v>1104</v>
      </c>
      <c r="J19" s="58"/>
      <c r="K19" s="58"/>
      <c r="L19" s="58"/>
    </row>
    <row r="20" spans="1:12" ht="12" customHeight="1" x14ac:dyDescent="0.2">
      <c r="A20" s="70" t="s">
        <v>31</v>
      </c>
      <c r="B20" s="71" t="s">
        <v>12</v>
      </c>
      <c r="C20" s="71" t="s">
        <v>14</v>
      </c>
      <c r="D20" s="71" t="s">
        <v>16</v>
      </c>
      <c r="E20" s="71" t="s">
        <v>22</v>
      </c>
      <c r="F20" s="71">
        <v>129</v>
      </c>
      <c r="G20" s="71" t="s">
        <v>0</v>
      </c>
      <c r="H20" s="71" t="s">
        <v>0</v>
      </c>
      <c r="I20" s="72" t="s">
        <v>0</v>
      </c>
      <c r="J20" s="67">
        <f>J21</f>
        <v>419029</v>
      </c>
      <c r="K20" s="67">
        <f t="shared" ref="K20:L20" si="10">K21</f>
        <v>419029</v>
      </c>
      <c r="L20" s="67">
        <f t="shared" si="10"/>
        <v>419029</v>
      </c>
    </row>
    <row r="21" spans="1:12" ht="15.75" customHeight="1" x14ac:dyDescent="0.2">
      <c r="A21" s="56" t="s">
        <v>32</v>
      </c>
      <c r="B21" s="39" t="s">
        <v>12</v>
      </c>
      <c r="C21" s="39" t="s">
        <v>14</v>
      </c>
      <c r="D21" s="39" t="s">
        <v>16</v>
      </c>
      <c r="E21" s="39" t="s">
        <v>22</v>
      </c>
      <c r="F21" s="39">
        <v>129</v>
      </c>
      <c r="G21" s="39" t="s">
        <v>33</v>
      </c>
      <c r="H21" s="39" t="s">
        <v>0</v>
      </c>
      <c r="I21" s="57" t="s">
        <v>0</v>
      </c>
      <c r="J21" s="58">
        <v>419029</v>
      </c>
      <c r="K21" s="58">
        <v>419029</v>
      </c>
      <c r="L21" s="58">
        <v>419029</v>
      </c>
    </row>
    <row r="22" spans="1:12" s="78" customFormat="1" ht="84" customHeight="1" x14ac:dyDescent="0.25">
      <c r="A22" s="74" t="s">
        <v>34</v>
      </c>
      <c r="B22" s="75" t="s">
        <v>12</v>
      </c>
      <c r="C22" s="75" t="s">
        <v>14</v>
      </c>
      <c r="D22" s="75" t="s">
        <v>35</v>
      </c>
      <c r="E22" s="75" t="s">
        <v>252</v>
      </c>
      <c r="F22" s="75" t="s">
        <v>0</v>
      </c>
      <c r="G22" s="75" t="s">
        <v>0</v>
      </c>
      <c r="H22" s="75" t="s">
        <v>0</v>
      </c>
      <c r="I22" s="76" t="s">
        <v>0</v>
      </c>
      <c r="J22" s="77">
        <f>J23</f>
        <v>4608091.76</v>
      </c>
      <c r="K22" s="77">
        <f t="shared" ref="K22:L24" si="11">K23</f>
        <v>3765193.26</v>
      </c>
      <c r="L22" s="77">
        <f t="shared" si="11"/>
        <v>3912692.03</v>
      </c>
    </row>
    <row r="23" spans="1:12" ht="14.45" customHeight="1" x14ac:dyDescent="0.2">
      <c r="A23" s="70" t="s">
        <v>17</v>
      </c>
      <c r="B23" s="71" t="s">
        <v>12</v>
      </c>
      <c r="C23" s="71" t="s">
        <v>14</v>
      </c>
      <c r="D23" s="71" t="s">
        <v>35</v>
      </c>
      <c r="E23" s="71" t="s">
        <v>18</v>
      </c>
      <c r="F23" s="71" t="s">
        <v>0</v>
      </c>
      <c r="G23" s="71" t="s">
        <v>0</v>
      </c>
      <c r="H23" s="71" t="s">
        <v>0</v>
      </c>
      <c r="I23" s="72" t="s">
        <v>0</v>
      </c>
      <c r="J23" s="67">
        <f>J24</f>
        <v>4608091.76</v>
      </c>
      <c r="K23" s="67">
        <f t="shared" si="11"/>
        <v>3765193.26</v>
      </c>
      <c r="L23" s="67">
        <f t="shared" si="11"/>
        <v>3912692.03</v>
      </c>
    </row>
    <row r="24" spans="1:12" ht="16.5" customHeight="1" x14ac:dyDescent="0.2">
      <c r="A24" s="70" t="s">
        <v>19</v>
      </c>
      <c r="B24" s="71" t="s">
        <v>12</v>
      </c>
      <c r="C24" s="71" t="s">
        <v>14</v>
      </c>
      <c r="D24" s="71" t="s">
        <v>35</v>
      </c>
      <c r="E24" s="71" t="s">
        <v>20</v>
      </c>
      <c r="F24" s="71" t="s">
        <v>0</v>
      </c>
      <c r="G24" s="71" t="s">
        <v>0</v>
      </c>
      <c r="H24" s="71" t="s">
        <v>0</v>
      </c>
      <c r="I24" s="72" t="s">
        <v>0</v>
      </c>
      <c r="J24" s="67">
        <f>J25</f>
        <v>4608091.76</v>
      </c>
      <c r="K24" s="67">
        <f t="shared" si="11"/>
        <v>3765193.26</v>
      </c>
      <c r="L24" s="67">
        <f t="shared" si="11"/>
        <v>3912692.03</v>
      </c>
    </row>
    <row r="25" spans="1:12" ht="48" customHeight="1" x14ac:dyDescent="0.25">
      <c r="A25" s="70" t="s">
        <v>36</v>
      </c>
      <c r="B25" s="75" t="s">
        <v>12</v>
      </c>
      <c r="C25" s="75" t="s">
        <v>14</v>
      </c>
      <c r="D25" s="75" t="s">
        <v>35</v>
      </c>
      <c r="E25" s="75" t="s">
        <v>37</v>
      </c>
      <c r="F25" s="75" t="s">
        <v>0</v>
      </c>
      <c r="G25" s="75" t="s">
        <v>0</v>
      </c>
      <c r="H25" s="75" t="s">
        <v>0</v>
      </c>
      <c r="I25" s="76" t="s">
        <v>0</v>
      </c>
      <c r="J25" s="77">
        <f>J26+J43+J68</f>
        <v>4608091.76</v>
      </c>
      <c r="K25" s="77">
        <f>K26+K43+K68</f>
        <v>3765193.26</v>
      </c>
      <c r="L25" s="77">
        <f t="shared" ref="L25" si="12">L26+L43+L68</f>
        <v>3912692.03</v>
      </c>
    </row>
    <row r="26" spans="1:12" ht="14.45" customHeight="1" x14ac:dyDescent="0.2">
      <c r="A26" s="70" t="s">
        <v>23</v>
      </c>
      <c r="B26" s="71" t="s">
        <v>12</v>
      </c>
      <c r="C26" s="71" t="s">
        <v>14</v>
      </c>
      <c r="D26" s="71" t="s">
        <v>35</v>
      </c>
      <c r="E26" s="71" t="s">
        <v>37</v>
      </c>
      <c r="F26" s="71" t="s">
        <v>24</v>
      </c>
      <c r="G26" s="71" t="s">
        <v>0</v>
      </c>
      <c r="H26" s="71" t="s">
        <v>0</v>
      </c>
      <c r="I26" s="72" t="s">
        <v>0</v>
      </c>
      <c r="J26" s="67">
        <f>J27+J31+J41</f>
        <v>3915193.26</v>
      </c>
      <c r="K26" s="67">
        <f t="shared" ref="K26:L26" si="13">K27+K31+K41</f>
        <v>3765193.26</v>
      </c>
      <c r="L26" s="67">
        <f t="shared" si="13"/>
        <v>3765193.26</v>
      </c>
    </row>
    <row r="27" spans="1:12" ht="13.5" customHeight="1" x14ac:dyDescent="0.2">
      <c r="A27" s="70" t="s">
        <v>25</v>
      </c>
      <c r="B27" s="71" t="s">
        <v>12</v>
      </c>
      <c r="C27" s="71" t="s">
        <v>14</v>
      </c>
      <c r="D27" s="71" t="s">
        <v>35</v>
      </c>
      <c r="E27" s="71" t="s">
        <v>37</v>
      </c>
      <c r="F27" s="71" t="s">
        <v>26</v>
      </c>
      <c r="G27" s="71" t="s">
        <v>0</v>
      </c>
      <c r="H27" s="71" t="s">
        <v>0</v>
      </c>
      <c r="I27" s="72" t="s">
        <v>0</v>
      </c>
      <c r="J27" s="67">
        <f>J28</f>
        <v>150000</v>
      </c>
      <c r="K27" s="79">
        <v>0</v>
      </c>
      <c r="L27" s="79">
        <v>0</v>
      </c>
    </row>
    <row r="28" spans="1:12" ht="15" customHeight="1" x14ac:dyDescent="0.2">
      <c r="A28" s="70" t="s">
        <v>38</v>
      </c>
      <c r="B28" s="71" t="s">
        <v>12</v>
      </c>
      <c r="C28" s="71" t="s">
        <v>14</v>
      </c>
      <c r="D28" s="71" t="s">
        <v>35</v>
      </c>
      <c r="E28" s="71" t="s">
        <v>37</v>
      </c>
      <c r="F28" s="71" t="s">
        <v>39</v>
      </c>
      <c r="G28" s="71" t="s">
        <v>0</v>
      </c>
      <c r="H28" s="71" t="s">
        <v>0</v>
      </c>
      <c r="I28" s="72" t="s">
        <v>0</v>
      </c>
      <c r="J28" s="67">
        <f>J30</f>
        <v>150000</v>
      </c>
      <c r="K28" s="79">
        <v>0</v>
      </c>
      <c r="L28" s="79">
        <v>0</v>
      </c>
    </row>
    <row r="29" spans="1:12" ht="15" customHeight="1" x14ac:dyDescent="0.2">
      <c r="A29" s="56" t="s">
        <v>40</v>
      </c>
      <c r="B29" s="39" t="s">
        <v>12</v>
      </c>
      <c r="C29" s="39" t="s">
        <v>14</v>
      </c>
      <c r="D29" s="39" t="s">
        <v>35</v>
      </c>
      <c r="E29" s="39" t="s">
        <v>37</v>
      </c>
      <c r="F29" s="39" t="s">
        <v>39</v>
      </c>
      <c r="G29" s="39" t="s">
        <v>41</v>
      </c>
      <c r="H29" s="39" t="s">
        <v>0</v>
      </c>
      <c r="I29" s="57" t="s">
        <v>0</v>
      </c>
      <c r="J29" s="67">
        <v>0</v>
      </c>
      <c r="K29" s="79">
        <v>0</v>
      </c>
      <c r="L29" s="79">
        <v>0</v>
      </c>
    </row>
    <row r="30" spans="1:12" ht="12.75" customHeight="1" x14ac:dyDescent="0.2">
      <c r="A30" s="56" t="s">
        <v>42</v>
      </c>
      <c r="B30" s="39" t="s">
        <v>12</v>
      </c>
      <c r="C30" s="39" t="s">
        <v>14</v>
      </c>
      <c r="D30" s="39" t="s">
        <v>35</v>
      </c>
      <c r="E30" s="39" t="s">
        <v>37</v>
      </c>
      <c r="F30" s="39" t="s">
        <v>39</v>
      </c>
      <c r="G30" s="39" t="s">
        <v>41</v>
      </c>
      <c r="H30" s="39" t="s">
        <v>0</v>
      </c>
      <c r="I30" s="57" t="s">
        <v>43</v>
      </c>
      <c r="J30" s="58">
        <v>150000</v>
      </c>
      <c r="K30" s="79">
        <v>0</v>
      </c>
      <c r="L30" s="79">
        <v>0</v>
      </c>
    </row>
    <row r="31" spans="1:12" ht="13.5" customHeight="1" x14ac:dyDescent="0.2">
      <c r="A31" s="70" t="s">
        <v>44</v>
      </c>
      <c r="B31" s="71" t="s">
        <v>12</v>
      </c>
      <c r="C31" s="71" t="s">
        <v>14</v>
      </c>
      <c r="D31" s="71" t="s">
        <v>35</v>
      </c>
      <c r="E31" s="71" t="s">
        <v>37</v>
      </c>
      <c r="F31" s="71" t="s">
        <v>45</v>
      </c>
      <c r="G31" s="71" t="s">
        <v>0</v>
      </c>
      <c r="H31" s="71" t="s">
        <v>0</v>
      </c>
      <c r="I31" s="72" t="s">
        <v>0</v>
      </c>
      <c r="J31" s="67">
        <f>J32</f>
        <v>2891853.5</v>
      </c>
      <c r="K31" s="67">
        <f t="shared" ref="K31:L32" si="14">K32</f>
        <v>2891853.5</v>
      </c>
      <c r="L31" s="67">
        <f t="shared" si="14"/>
        <v>2891853.5</v>
      </c>
    </row>
    <row r="32" spans="1:12" ht="15.75" customHeight="1" x14ac:dyDescent="0.2">
      <c r="A32" s="70" t="s">
        <v>46</v>
      </c>
      <c r="B32" s="71" t="s">
        <v>12</v>
      </c>
      <c r="C32" s="71" t="s">
        <v>14</v>
      </c>
      <c r="D32" s="71" t="s">
        <v>35</v>
      </c>
      <c r="E32" s="71" t="s">
        <v>37</v>
      </c>
      <c r="F32" s="71" t="s">
        <v>47</v>
      </c>
      <c r="G32" s="71" t="s">
        <v>0</v>
      </c>
      <c r="H32" s="71" t="s">
        <v>0</v>
      </c>
      <c r="I32" s="72" t="s">
        <v>0</v>
      </c>
      <c r="J32" s="67">
        <f>J33</f>
        <v>2891853.5</v>
      </c>
      <c r="K32" s="67">
        <f t="shared" si="14"/>
        <v>2891853.5</v>
      </c>
      <c r="L32" s="67">
        <f t="shared" si="14"/>
        <v>2891853.5</v>
      </c>
    </row>
    <row r="33" spans="1:12" ht="14.45" customHeight="1" x14ac:dyDescent="0.2">
      <c r="A33" s="56" t="s">
        <v>29</v>
      </c>
      <c r="B33" s="39" t="s">
        <v>12</v>
      </c>
      <c r="C33" s="39" t="s">
        <v>14</v>
      </c>
      <c r="D33" s="39" t="s">
        <v>35</v>
      </c>
      <c r="E33" s="39" t="s">
        <v>37</v>
      </c>
      <c r="F33" s="39" t="s">
        <v>47</v>
      </c>
      <c r="G33" s="39" t="s">
        <v>30</v>
      </c>
      <c r="H33" s="39"/>
      <c r="I33" s="57" t="s">
        <v>0</v>
      </c>
      <c r="J33" s="58">
        <v>2891853.5</v>
      </c>
      <c r="K33" s="58">
        <v>2891853.5</v>
      </c>
      <c r="L33" s="58">
        <v>2891853.5</v>
      </c>
    </row>
    <row r="34" spans="1:12" ht="14.45" customHeight="1" x14ac:dyDescent="0.2">
      <c r="A34" s="56"/>
      <c r="B34" s="39" t="s">
        <v>12</v>
      </c>
      <c r="C34" s="39" t="s">
        <v>14</v>
      </c>
      <c r="D34" s="39" t="s">
        <v>35</v>
      </c>
      <c r="E34" s="39" t="s">
        <v>37</v>
      </c>
      <c r="F34" s="39" t="s">
        <v>47</v>
      </c>
      <c r="G34" s="39">
        <v>266</v>
      </c>
      <c r="H34" s="39"/>
      <c r="I34" s="57"/>
      <c r="J34" s="58"/>
      <c r="K34" s="58"/>
      <c r="L34" s="58"/>
    </row>
    <row r="35" spans="1:12" ht="13.5" hidden="1" customHeight="1" x14ac:dyDescent="0.2">
      <c r="A35" s="70" t="s">
        <v>48</v>
      </c>
      <c r="B35" s="71" t="s">
        <v>12</v>
      </c>
      <c r="C35" s="71" t="s">
        <v>14</v>
      </c>
      <c r="D35" s="71" t="s">
        <v>35</v>
      </c>
      <c r="E35" s="71" t="s">
        <v>37</v>
      </c>
      <c r="F35" s="71" t="s">
        <v>49</v>
      </c>
      <c r="G35" s="71" t="s">
        <v>0</v>
      </c>
      <c r="H35" s="71" t="s">
        <v>0</v>
      </c>
      <c r="I35" s="72" t="s">
        <v>0</v>
      </c>
      <c r="J35" s="67">
        <v>0</v>
      </c>
      <c r="K35" s="67">
        <v>0</v>
      </c>
      <c r="L35" s="67">
        <v>0</v>
      </c>
    </row>
    <row r="36" spans="1:12" ht="15" hidden="1" customHeight="1" x14ac:dyDescent="0.2">
      <c r="A36" s="56" t="s">
        <v>205</v>
      </c>
      <c r="B36" s="39" t="s">
        <v>12</v>
      </c>
      <c r="C36" s="39" t="s">
        <v>14</v>
      </c>
      <c r="D36" s="39" t="s">
        <v>35</v>
      </c>
      <c r="E36" s="39" t="s">
        <v>37</v>
      </c>
      <c r="F36" s="39">
        <v>122</v>
      </c>
      <c r="G36" s="39">
        <v>212</v>
      </c>
      <c r="H36" s="71"/>
      <c r="I36" s="72"/>
      <c r="J36" s="58"/>
      <c r="K36" s="58">
        <v>0</v>
      </c>
      <c r="L36" s="58">
        <v>0</v>
      </c>
    </row>
    <row r="37" spans="1:12" ht="16.5" hidden="1" customHeight="1" x14ac:dyDescent="0.2">
      <c r="A37" s="56" t="s">
        <v>206</v>
      </c>
      <c r="B37" s="39" t="s">
        <v>12</v>
      </c>
      <c r="C37" s="39" t="s">
        <v>14</v>
      </c>
      <c r="D37" s="39" t="s">
        <v>35</v>
      </c>
      <c r="E37" s="39" t="s">
        <v>37</v>
      </c>
      <c r="F37" s="39">
        <v>122</v>
      </c>
      <c r="G37" s="39">
        <v>212</v>
      </c>
      <c r="H37" s="71"/>
      <c r="I37" s="57">
        <v>1104</v>
      </c>
      <c r="J37" s="58"/>
      <c r="K37" s="58">
        <v>0</v>
      </c>
      <c r="L37" s="58">
        <v>0</v>
      </c>
    </row>
    <row r="38" spans="1:12" ht="14.45" hidden="1" customHeight="1" x14ac:dyDescent="0.2">
      <c r="A38" s="56" t="s">
        <v>50</v>
      </c>
      <c r="B38" s="39" t="s">
        <v>12</v>
      </c>
      <c r="C38" s="39" t="s">
        <v>14</v>
      </c>
      <c r="D38" s="39" t="s">
        <v>35</v>
      </c>
      <c r="E38" s="39" t="s">
        <v>37</v>
      </c>
      <c r="F38" s="39" t="s">
        <v>49</v>
      </c>
      <c r="G38" s="39">
        <v>214</v>
      </c>
      <c r="H38" s="39" t="s">
        <v>0</v>
      </c>
      <c r="I38" s="57" t="s">
        <v>0</v>
      </c>
      <c r="J38" s="58">
        <v>0</v>
      </c>
      <c r="K38" s="58">
        <v>0</v>
      </c>
      <c r="L38" s="58">
        <v>0</v>
      </c>
    </row>
    <row r="39" spans="1:12" ht="14.25" hidden="1" customHeight="1" x14ac:dyDescent="0.2">
      <c r="A39" s="56" t="s">
        <v>42</v>
      </c>
      <c r="B39" s="39" t="s">
        <v>12</v>
      </c>
      <c r="C39" s="39" t="s">
        <v>14</v>
      </c>
      <c r="D39" s="39" t="s">
        <v>35</v>
      </c>
      <c r="E39" s="39" t="s">
        <v>37</v>
      </c>
      <c r="F39" s="39" t="s">
        <v>49</v>
      </c>
      <c r="G39" s="39">
        <v>214</v>
      </c>
      <c r="H39" s="39" t="s">
        <v>0</v>
      </c>
      <c r="I39" s="57">
        <v>1101</v>
      </c>
      <c r="J39" s="58"/>
      <c r="K39" s="58">
        <v>0</v>
      </c>
      <c r="L39" s="58">
        <v>0</v>
      </c>
    </row>
    <row r="40" spans="1:12" ht="15" hidden="1" customHeight="1" x14ac:dyDescent="0.2">
      <c r="A40" s="56"/>
      <c r="B40" s="39" t="s">
        <v>12</v>
      </c>
      <c r="C40" s="39" t="s">
        <v>14</v>
      </c>
      <c r="D40" s="39" t="s">
        <v>35</v>
      </c>
      <c r="E40" s="39" t="s">
        <v>37</v>
      </c>
      <c r="F40" s="39" t="s">
        <v>49</v>
      </c>
      <c r="G40" s="39">
        <v>226</v>
      </c>
      <c r="H40" s="39"/>
      <c r="I40" s="57">
        <v>1104</v>
      </c>
      <c r="J40" s="58"/>
      <c r="K40" s="58"/>
      <c r="L40" s="58"/>
    </row>
    <row r="41" spans="1:12" ht="18.75" customHeight="1" x14ac:dyDescent="0.2">
      <c r="A41" s="70" t="s">
        <v>54</v>
      </c>
      <c r="B41" s="71" t="s">
        <v>12</v>
      </c>
      <c r="C41" s="71" t="s">
        <v>14</v>
      </c>
      <c r="D41" s="71" t="s">
        <v>35</v>
      </c>
      <c r="E41" s="71" t="s">
        <v>37</v>
      </c>
      <c r="F41" s="71" t="s">
        <v>55</v>
      </c>
      <c r="G41" s="71" t="s">
        <v>0</v>
      </c>
      <c r="H41" s="71" t="s">
        <v>0</v>
      </c>
      <c r="I41" s="72" t="s">
        <v>0</v>
      </c>
      <c r="J41" s="67">
        <f>J42</f>
        <v>873339.76</v>
      </c>
      <c r="K41" s="67">
        <f t="shared" ref="K41:L41" si="15">K42</f>
        <v>873339.76</v>
      </c>
      <c r="L41" s="67">
        <f t="shared" si="15"/>
        <v>873339.76</v>
      </c>
    </row>
    <row r="42" spans="1:12" ht="15" customHeight="1" x14ac:dyDescent="0.2">
      <c r="A42" s="56" t="s">
        <v>32</v>
      </c>
      <c r="B42" s="39" t="s">
        <v>12</v>
      </c>
      <c r="C42" s="39" t="s">
        <v>14</v>
      </c>
      <c r="D42" s="39" t="s">
        <v>35</v>
      </c>
      <c r="E42" s="39" t="s">
        <v>37</v>
      </c>
      <c r="F42" s="39" t="s">
        <v>55</v>
      </c>
      <c r="G42" s="39" t="s">
        <v>33</v>
      </c>
      <c r="H42" s="39" t="s">
        <v>0</v>
      </c>
      <c r="I42" s="57" t="s">
        <v>0</v>
      </c>
      <c r="J42" s="58">
        <v>873339.76</v>
      </c>
      <c r="K42" s="58">
        <v>873339.76</v>
      </c>
      <c r="L42" s="58">
        <v>873339.76</v>
      </c>
    </row>
    <row r="43" spans="1:12" ht="18" customHeight="1" x14ac:dyDescent="0.2">
      <c r="A43" s="70" t="s">
        <v>56</v>
      </c>
      <c r="B43" s="71" t="s">
        <v>12</v>
      </c>
      <c r="C43" s="71" t="s">
        <v>14</v>
      </c>
      <c r="D43" s="71" t="s">
        <v>35</v>
      </c>
      <c r="E43" s="71" t="s">
        <v>37</v>
      </c>
      <c r="F43" s="71" t="s">
        <v>57</v>
      </c>
      <c r="G43" s="71" t="s">
        <v>0</v>
      </c>
      <c r="H43" s="71" t="s">
        <v>0</v>
      </c>
      <c r="I43" s="72" t="s">
        <v>0</v>
      </c>
      <c r="J43" s="67">
        <f>J44</f>
        <v>620647</v>
      </c>
      <c r="K43" s="67">
        <f t="shared" ref="K43:L43" si="16">K44</f>
        <v>0</v>
      </c>
      <c r="L43" s="67">
        <f t="shared" si="16"/>
        <v>147498.76999999999</v>
      </c>
    </row>
    <row r="44" spans="1:12" ht="18.75" customHeight="1" x14ac:dyDescent="0.2">
      <c r="A44" s="70" t="s">
        <v>58</v>
      </c>
      <c r="B44" s="71" t="s">
        <v>12</v>
      </c>
      <c r="C44" s="71" t="s">
        <v>14</v>
      </c>
      <c r="D44" s="71" t="s">
        <v>35</v>
      </c>
      <c r="E44" s="71" t="s">
        <v>37</v>
      </c>
      <c r="F44" s="71" t="s">
        <v>59</v>
      </c>
      <c r="G44" s="71" t="s">
        <v>0</v>
      </c>
      <c r="H44" s="71" t="s">
        <v>0</v>
      </c>
      <c r="I44" s="72" t="s">
        <v>0</v>
      </c>
      <c r="J44" s="67">
        <f>J45+J51+J64</f>
        <v>620647</v>
      </c>
      <c r="K44" s="67">
        <f t="shared" ref="K44:L44" si="17">K45+K51+K64</f>
        <v>0</v>
      </c>
      <c r="L44" s="67">
        <f t="shared" si="17"/>
        <v>147498.76999999999</v>
      </c>
    </row>
    <row r="45" spans="1:12" ht="30.75" customHeight="1" x14ac:dyDescent="0.2">
      <c r="A45" s="70" t="s">
        <v>60</v>
      </c>
      <c r="B45" s="71" t="s">
        <v>12</v>
      </c>
      <c r="C45" s="71" t="s">
        <v>14</v>
      </c>
      <c r="D45" s="71" t="s">
        <v>35</v>
      </c>
      <c r="E45" s="71" t="s">
        <v>37</v>
      </c>
      <c r="F45" s="71" t="s">
        <v>61</v>
      </c>
      <c r="G45" s="71" t="s">
        <v>0</v>
      </c>
      <c r="H45" s="71" t="s">
        <v>0</v>
      </c>
      <c r="I45" s="72" t="s">
        <v>0</v>
      </c>
      <c r="J45" s="67">
        <f>J46+J47+J48+J49+J50</f>
        <v>270050</v>
      </c>
      <c r="K45" s="67">
        <f t="shared" ref="K45:L45" si="18">K46+K47+K48+K49+K50</f>
        <v>0</v>
      </c>
      <c r="L45" s="67">
        <f t="shared" si="18"/>
        <v>147498.76999999999</v>
      </c>
    </row>
    <row r="46" spans="1:12" ht="14.45" customHeight="1" x14ac:dyDescent="0.2">
      <c r="A46" s="56" t="s">
        <v>62</v>
      </c>
      <c r="B46" s="39" t="s">
        <v>12</v>
      </c>
      <c r="C46" s="39" t="s">
        <v>14</v>
      </c>
      <c r="D46" s="39" t="s">
        <v>35</v>
      </c>
      <c r="E46" s="39" t="s">
        <v>37</v>
      </c>
      <c r="F46" s="39" t="s">
        <v>61</v>
      </c>
      <c r="G46" s="39" t="s">
        <v>63</v>
      </c>
      <c r="H46" s="39" t="s">
        <v>0</v>
      </c>
      <c r="I46" s="57" t="s">
        <v>0</v>
      </c>
      <c r="J46" s="58">
        <v>170000</v>
      </c>
      <c r="K46" s="58">
        <v>0</v>
      </c>
      <c r="L46" s="58">
        <v>147498.76999999999</v>
      </c>
    </row>
    <row r="47" spans="1:12" ht="14.45" customHeight="1" x14ac:dyDescent="0.2">
      <c r="A47" s="56" t="s">
        <v>64</v>
      </c>
      <c r="B47" s="39" t="s">
        <v>12</v>
      </c>
      <c r="C47" s="39" t="s">
        <v>14</v>
      </c>
      <c r="D47" s="39" t="s">
        <v>35</v>
      </c>
      <c r="E47" s="39" t="s">
        <v>37</v>
      </c>
      <c r="F47" s="39" t="s">
        <v>61</v>
      </c>
      <c r="G47" s="39" t="s">
        <v>65</v>
      </c>
      <c r="H47" s="39" t="s">
        <v>0</v>
      </c>
      <c r="I47" s="57" t="s">
        <v>0</v>
      </c>
      <c r="J47" s="58"/>
      <c r="K47" s="58"/>
      <c r="L47" s="58">
        <v>0</v>
      </c>
    </row>
    <row r="48" spans="1:12" ht="28.9" customHeight="1" x14ac:dyDescent="0.2">
      <c r="A48" s="56" t="s">
        <v>66</v>
      </c>
      <c r="B48" s="39" t="s">
        <v>12</v>
      </c>
      <c r="C48" s="39" t="s">
        <v>14</v>
      </c>
      <c r="D48" s="39" t="s">
        <v>35</v>
      </c>
      <c r="E48" s="39" t="s">
        <v>37</v>
      </c>
      <c r="F48" s="39" t="s">
        <v>61</v>
      </c>
      <c r="G48" s="39" t="s">
        <v>65</v>
      </c>
      <c r="H48" s="39" t="s">
        <v>0</v>
      </c>
      <c r="I48" s="57" t="s">
        <v>67</v>
      </c>
      <c r="J48" s="58">
        <v>100050</v>
      </c>
      <c r="K48" s="58">
        <v>0</v>
      </c>
      <c r="L48" s="58">
        <v>0</v>
      </c>
    </row>
    <row r="49" spans="1:12" ht="28.9" hidden="1" customHeight="1" x14ac:dyDescent="0.2">
      <c r="A49" s="56"/>
      <c r="B49" s="39" t="s">
        <v>12</v>
      </c>
      <c r="C49" s="39" t="s">
        <v>14</v>
      </c>
      <c r="D49" s="39" t="s">
        <v>35</v>
      </c>
      <c r="E49" s="39" t="s">
        <v>37</v>
      </c>
      <c r="F49" s="39" t="s">
        <v>61</v>
      </c>
      <c r="G49" s="39">
        <v>225</v>
      </c>
      <c r="H49" s="39"/>
      <c r="I49" s="57"/>
      <c r="J49" s="58">
        <v>0</v>
      </c>
      <c r="K49" s="58"/>
      <c r="L49" s="58"/>
    </row>
    <row r="50" spans="1:12" ht="28.9" customHeight="1" x14ac:dyDescent="0.2">
      <c r="A50" s="56"/>
      <c r="B50" s="39" t="s">
        <v>12</v>
      </c>
      <c r="C50" s="39" t="s">
        <v>14</v>
      </c>
      <c r="D50" s="39" t="s">
        <v>35</v>
      </c>
      <c r="E50" s="39" t="s">
        <v>37</v>
      </c>
      <c r="F50" s="39" t="s">
        <v>61</v>
      </c>
      <c r="G50" s="39">
        <v>310</v>
      </c>
      <c r="H50" s="39"/>
      <c r="I50" s="57">
        <v>1116</v>
      </c>
      <c r="J50" s="58"/>
      <c r="K50" s="58"/>
      <c r="L50" s="58"/>
    </row>
    <row r="51" spans="1:12" ht="51" customHeight="1" x14ac:dyDescent="0.2">
      <c r="A51" s="70" t="s">
        <v>68</v>
      </c>
      <c r="B51" s="71" t="s">
        <v>12</v>
      </c>
      <c r="C51" s="71" t="s">
        <v>14</v>
      </c>
      <c r="D51" s="71" t="s">
        <v>35</v>
      </c>
      <c r="E51" s="71" t="s">
        <v>37</v>
      </c>
      <c r="F51" s="71" t="s">
        <v>69</v>
      </c>
      <c r="G51" s="71" t="s">
        <v>0</v>
      </c>
      <c r="H51" s="71" t="s">
        <v>0</v>
      </c>
      <c r="I51" s="72" t="s">
        <v>0</v>
      </c>
      <c r="J51" s="67">
        <f>J52+J53+J59+J60+J61+J62+J63</f>
        <v>50000</v>
      </c>
      <c r="K51" s="67">
        <f t="shared" ref="K51:L51" si="19">K52+K53+K59+K60+K61+K62+K63</f>
        <v>0</v>
      </c>
      <c r="L51" s="67">
        <f t="shared" si="19"/>
        <v>0</v>
      </c>
    </row>
    <row r="52" spans="1:12" ht="14.45" hidden="1" customHeight="1" x14ac:dyDescent="0.2">
      <c r="A52" s="56" t="s">
        <v>62</v>
      </c>
      <c r="B52" s="39" t="s">
        <v>12</v>
      </c>
      <c r="C52" s="39" t="s">
        <v>14</v>
      </c>
      <c r="D52" s="39" t="s">
        <v>35</v>
      </c>
      <c r="E52" s="39" t="s">
        <v>37</v>
      </c>
      <c r="F52" s="39" t="s">
        <v>69</v>
      </c>
      <c r="G52" s="39" t="s">
        <v>63</v>
      </c>
      <c r="H52" s="39" t="s">
        <v>0</v>
      </c>
      <c r="I52" s="57" t="s">
        <v>0</v>
      </c>
      <c r="J52" s="58">
        <v>0</v>
      </c>
      <c r="K52" s="58">
        <v>0</v>
      </c>
      <c r="L52" s="58">
        <v>0</v>
      </c>
    </row>
    <row r="53" spans="1:12" ht="15.75" hidden="1" customHeight="1" x14ac:dyDescent="0.2">
      <c r="A53" s="56" t="s">
        <v>72</v>
      </c>
      <c r="B53" s="39">
        <v>809</v>
      </c>
      <c r="C53" s="39" t="s">
        <v>14</v>
      </c>
      <c r="D53" s="39" t="s">
        <v>35</v>
      </c>
      <c r="E53" s="39" t="s">
        <v>37</v>
      </c>
      <c r="F53" s="39" t="s">
        <v>69</v>
      </c>
      <c r="G53" s="39" t="s">
        <v>71</v>
      </c>
      <c r="H53" s="39"/>
      <c r="I53" s="57" t="s">
        <v>73</v>
      </c>
      <c r="J53" s="58">
        <v>0</v>
      </c>
      <c r="K53" s="58">
        <v>0</v>
      </c>
      <c r="L53" s="58">
        <v>0</v>
      </c>
    </row>
    <row r="54" spans="1:12" ht="15.75" hidden="1" customHeight="1" x14ac:dyDescent="0.2">
      <c r="A54" s="56" t="s">
        <v>213</v>
      </c>
      <c r="B54" s="80">
        <v>809</v>
      </c>
      <c r="C54" s="80" t="s">
        <v>14</v>
      </c>
      <c r="D54" s="80" t="s">
        <v>35</v>
      </c>
      <c r="E54" s="80" t="s">
        <v>37</v>
      </c>
      <c r="F54" s="80" t="s">
        <v>69</v>
      </c>
      <c r="G54" s="81" t="s">
        <v>71</v>
      </c>
      <c r="H54" s="82"/>
      <c r="I54" s="82" t="s">
        <v>75</v>
      </c>
      <c r="J54" s="58"/>
      <c r="K54" s="83"/>
      <c r="L54" s="83">
        <v>0</v>
      </c>
    </row>
    <row r="55" spans="1:12" ht="15.75" hidden="1" customHeight="1" x14ac:dyDescent="0.2">
      <c r="A55" s="56" t="s">
        <v>214</v>
      </c>
      <c r="B55" s="80">
        <v>809</v>
      </c>
      <c r="C55" s="84" t="s">
        <v>14</v>
      </c>
      <c r="D55" s="84" t="s">
        <v>35</v>
      </c>
      <c r="E55" s="84" t="s">
        <v>37</v>
      </c>
      <c r="F55" s="84" t="s">
        <v>69</v>
      </c>
      <c r="G55" s="85" t="s">
        <v>71</v>
      </c>
      <c r="H55" s="86"/>
      <c r="I55" s="86" t="s">
        <v>215</v>
      </c>
      <c r="J55" s="58"/>
      <c r="K55" s="83">
        <v>0</v>
      </c>
      <c r="L55" s="83">
        <v>0</v>
      </c>
    </row>
    <row r="56" spans="1:12" ht="15.75" hidden="1" customHeight="1" x14ac:dyDescent="0.2">
      <c r="A56" s="56" t="s">
        <v>216</v>
      </c>
      <c r="B56" s="80">
        <v>809</v>
      </c>
      <c r="C56" s="84" t="s">
        <v>14</v>
      </c>
      <c r="D56" s="84" t="s">
        <v>35</v>
      </c>
      <c r="E56" s="84" t="s">
        <v>37</v>
      </c>
      <c r="F56" s="84" t="s">
        <v>69</v>
      </c>
      <c r="G56" s="85" t="s">
        <v>71</v>
      </c>
      <c r="H56" s="82"/>
      <c r="I56" s="82">
        <v>1126</v>
      </c>
      <c r="J56" s="58"/>
      <c r="K56" s="83">
        <v>0</v>
      </c>
      <c r="L56" s="83">
        <v>0</v>
      </c>
    </row>
    <row r="57" spans="1:12" ht="15.75" hidden="1" customHeight="1" x14ac:dyDescent="0.2">
      <c r="A57" s="56"/>
      <c r="B57" s="80">
        <v>809</v>
      </c>
      <c r="C57" s="84" t="s">
        <v>14</v>
      </c>
      <c r="D57" s="84" t="s">
        <v>35</v>
      </c>
      <c r="E57" s="84" t="s">
        <v>37</v>
      </c>
      <c r="F57" s="84" t="s">
        <v>69</v>
      </c>
      <c r="G57" s="85" t="s">
        <v>244</v>
      </c>
      <c r="H57" s="82"/>
      <c r="I57" s="82"/>
      <c r="J57" s="58"/>
      <c r="K57" s="83"/>
      <c r="L57" s="83"/>
    </row>
    <row r="58" spans="1:12" ht="15.75" hidden="1" customHeight="1" x14ac:dyDescent="0.2">
      <c r="A58" s="56" t="s">
        <v>195</v>
      </c>
      <c r="B58" s="80">
        <v>809</v>
      </c>
      <c r="C58" s="84" t="s">
        <v>14</v>
      </c>
      <c r="D58" s="84" t="s">
        <v>35</v>
      </c>
      <c r="E58" s="84" t="s">
        <v>37</v>
      </c>
      <c r="F58" s="84" t="s">
        <v>69</v>
      </c>
      <c r="G58" s="81">
        <v>225</v>
      </c>
      <c r="H58" s="82"/>
      <c r="I58" s="82">
        <v>1111</v>
      </c>
      <c r="J58" s="58"/>
      <c r="K58" s="83">
        <v>0</v>
      </c>
      <c r="L58" s="83">
        <v>0</v>
      </c>
    </row>
    <row r="59" spans="1:12" ht="15.75" customHeight="1" x14ac:dyDescent="0.2">
      <c r="A59" s="56" t="s">
        <v>217</v>
      </c>
      <c r="B59" s="80">
        <v>809</v>
      </c>
      <c r="C59" s="84" t="s">
        <v>14</v>
      </c>
      <c r="D59" s="84" t="s">
        <v>35</v>
      </c>
      <c r="E59" s="84" t="s">
        <v>37</v>
      </c>
      <c r="F59" s="84" t="s">
        <v>69</v>
      </c>
      <c r="G59" s="81">
        <v>226</v>
      </c>
      <c r="H59" s="82"/>
      <c r="I59" s="82">
        <v>1134</v>
      </c>
      <c r="J59" s="58">
        <v>50000</v>
      </c>
      <c r="K59" s="83">
        <v>0</v>
      </c>
      <c r="L59" s="83">
        <v>0</v>
      </c>
    </row>
    <row r="60" spans="1:12" ht="15" hidden="1" customHeight="1" x14ac:dyDescent="0.2">
      <c r="A60" s="56" t="s">
        <v>76</v>
      </c>
      <c r="B60" s="39" t="s">
        <v>12</v>
      </c>
      <c r="C60" s="39" t="s">
        <v>14</v>
      </c>
      <c r="D60" s="39" t="s">
        <v>35</v>
      </c>
      <c r="E60" s="39" t="s">
        <v>37</v>
      </c>
      <c r="F60" s="39" t="s">
        <v>69</v>
      </c>
      <c r="G60" s="39" t="s">
        <v>77</v>
      </c>
      <c r="H60" s="39" t="s">
        <v>0</v>
      </c>
      <c r="I60" s="57" t="s">
        <v>0</v>
      </c>
      <c r="J60" s="58">
        <v>0</v>
      </c>
      <c r="K60" s="58">
        <v>0</v>
      </c>
      <c r="L60" s="58">
        <v>0</v>
      </c>
    </row>
    <row r="61" spans="1:12" ht="14.45" hidden="1" customHeight="1" x14ac:dyDescent="0.2">
      <c r="A61" s="56" t="s">
        <v>78</v>
      </c>
      <c r="B61" s="39" t="s">
        <v>12</v>
      </c>
      <c r="C61" s="39" t="s">
        <v>14</v>
      </c>
      <c r="D61" s="39" t="s">
        <v>35</v>
      </c>
      <c r="E61" s="39" t="s">
        <v>37</v>
      </c>
      <c r="F61" s="39" t="s">
        <v>69</v>
      </c>
      <c r="G61" s="39" t="s">
        <v>77</v>
      </c>
      <c r="H61" s="39" t="s">
        <v>0</v>
      </c>
      <c r="I61" s="57"/>
      <c r="J61" s="58">
        <v>0</v>
      </c>
      <c r="K61" s="58">
        <v>0</v>
      </c>
      <c r="L61" s="58">
        <v>0</v>
      </c>
    </row>
    <row r="62" spans="1:12" ht="14.45" customHeight="1" x14ac:dyDescent="0.2">
      <c r="A62" s="56"/>
      <c r="B62" s="39" t="s">
        <v>12</v>
      </c>
      <c r="C62" s="39" t="s">
        <v>14</v>
      </c>
      <c r="D62" s="39" t="s">
        <v>35</v>
      </c>
      <c r="E62" s="39" t="s">
        <v>37</v>
      </c>
      <c r="F62" s="39" t="s">
        <v>69</v>
      </c>
      <c r="G62" s="39">
        <v>226</v>
      </c>
      <c r="H62" s="39"/>
      <c r="I62" s="57">
        <v>1139</v>
      </c>
      <c r="J62" s="58"/>
      <c r="K62" s="58"/>
      <c r="L62" s="58"/>
    </row>
    <row r="63" spans="1:12" ht="14.45" customHeight="1" x14ac:dyDescent="0.2">
      <c r="A63" s="56" t="s">
        <v>249</v>
      </c>
      <c r="B63" s="39" t="s">
        <v>12</v>
      </c>
      <c r="C63" s="39" t="s">
        <v>14</v>
      </c>
      <c r="D63" s="39" t="s">
        <v>35</v>
      </c>
      <c r="E63" s="39" t="s">
        <v>37</v>
      </c>
      <c r="F63" s="39">
        <v>244</v>
      </c>
      <c r="G63" s="39">
        <v>346</v>
      </c>
      <c r="H63" s="39"/>
      <c r="I63" s="57"/>
      <c r="J63" s="58"/>
      <c r="K63" s="58"/>
      <c r="L63" s="58"/>
    </row>
    <row r="64" spans="1:12" ht="14.45" customHeight="1" x14ac:dyDescent="0.2">
      <c r="A64" s="70" t="s">
        <v>207</v>
      </c>
      <c r="B64" s="71" t="s">
        <v>12</v>
      </c>
      <c r="C64" s="71" t="s">
        <v>14</v>
      </c>
      <c r="D64" s="71" t="s">
        <v>35</v>
      </c>
      <c r="E64" s="71" t="s">
        <v>37</v>
      </c>
      <c r="F64" s="71">
        <v>247</v>
      </c>
      <c r="G64" s="39"/>
      <c r="H64" s="39"/>
      <c r="I64" s="57"/>
      <c r="J64" s="67">
        <f>J65</f>
        <v>300597</v>
      </c>
      <c r="K64" s="67">
        <f t="shared" ref="K64:L64" si="20">K65</f>
        <v>0</v>
      </c>
      <c r="L64" s="67">
        <f t="shared" si="20"/>
        <v>0</v>
      </c>
    </row>
    <row r="65" spans="1:12" ht="14.45" customHeight="1" x14ac:dyDescent="0.2">
      <c r="A65" s="56" t="s">
        <v>70</v>
      </c>
      <c r="B65" s="39" t="s">
        <v>12</v>
      </c>
      <c r="C65" s="39" t="s">
        <v>14</v>
      </c>
      <c r="D65" s="39" t="s">
        <v>35</v>
      </c>
      <c r="E65" s="39" t="s">
        <v>37</v>
      </c>
      <c r="F65" s="39">
        <v>247</v>
      </c>
      <c r="G65" s="39" t="s">
        <v>71</v>
      </c>
      <c r="H65" s="39" t="s">
        <v>0</v>
      </c>
      <c r="I65" s="57" t="s">
        <v>0</v>
      </c>
      <c r="J65" s="58">
        <f>J66+J67</f>
        <v>300597</v>
      </c>
      <c r="K65" s="58">
        <f t="shared" ref="K65:L65" si="21">K66+K67</f>
        <v>0</v>
      </c>
      <c r="L65" s="58">
        <f t="shared" si="21"/>
        <v>0</v>
      </c>
    </row>
    <row r="66" spans="1:12" ht="16.5" customHeight="1" x14ac:dyDescent="0.2">
      <c r="A66" s="56" t="s">
        <v>72</v>
      </c>
      <c r="B66" s="39" t="s">
        <v>12</v>
      </c>
      <c r="C66" s="39" t="s">
        <v>14</v>
      </c>
      <c r="D66" s="39" t="s">
        <v>35</v>
      </c>
      <c r="E66" s="39" t="s">
        <v>37</v>
      </c>
      <c r="F66" s="39">
        <v>247</v>
      </c>
      <c r="G66" s="39" t="s">
        <v>71</v>
      </c>
      <c r="H66" s="39" t="s">
        <v>0</v>
      </c>
      <c r="I66" s="57" t="s">
        <v>73</v>
      </c>
      <c r="J66" s="58">
        <v>220597</v>
      </c>
      <c r="K66" s="58"/>
      <c r="L66" s="58"/>
    </row>
    <row r="67" spans="1:12" ht="14.45" customHeight="1" x14ac:dyDescent="0.2">
      <c r="A67" s="56" t="s">
        <v>74</v>
      </c>
      <c r="B67" s="39" t="s">
        <v>12</v>
      </c>
      <c r="C67" s="39" t="s">
        <v>14</v>
      </c>
      <c r="D67" s="39" t="s">
        <v>35</v>
      </c>
      <c r="E67" s="39" t="s">
        <v>37</v>
      </c>
      <c r="F67" s="39">
        <v>247</v>
      </c>
      <c r="G67" s="39" t="s">
        <v>71</v>
      </c>
      <c r="H67" s="39" t="s">
        <v>0</v>
      </c>
      <c r="I67" s="57" t="s">
        <v>75</v>
      </c>
      <c r="J67" s="58">
        <v>80000</v>
      </c>
      <c r="K67" s="58"/>
      <c r="L67" s="58"/>
    </row>
    <row r="68" spans="1:12" ht="16.5" customHeight="1" x14ac:dyDescent="0.2">
      <c r="A68" s="70" t="s">
        <v>80</v>
      </c>
      <c r="B68" s="71" t="s">
        <v>12</v>
      </c>
      <c r="C68" s="71" t="s">
        <v>14</v>
      </c>
      <c r="D68" s="71" t="s">
        <v>35</v>
      </c>
      <c r="E68" s="71" t="s">
        <v>37</v>
      </c>
      <c r="F68" s="71" t="s">
        <v>81</v>
      </c>
      <c r="G68" s="71" t="s">
        <v>0</v>
      </c>
      <c r="H68" s="71" t="s">
        <v>0</v>
      </c>
      <c r="I68" s="72" t="s">
        <v>0</v>
      </c>
      <c r="J68" s="67">
        <f>J69</f>
        <v>72251.5</v>
      </c>
      <c r="K68" s="67">
        <f t="shared" ref="K68:L68" si="22">K69</f>
        <v>0</v>
      </c>
      <c r="L68" s="67">
        <f t="shared" si="22"/>
        <v>0</v>
      </c>
    </row>
    <row r="69" spans="1:12" ht="26.25" customHeight="1" x14ac:dyDescent="0.2">
      <c r="A69" s="70" t="s">
        <v>82</v>
      </c>
      <c r="B69" s="71" t="s">
        <v>12</v>
      </c>
      <c r="C69" s="71" t="s">
        <v>14</v>
      </c>
      <c r="D69" s="71" t="s">
        <v>35</v>
      </c>
      <c r="E69" s="71" t="s">
        <v>37</v>
      </c>
      <c r="F69" s="71" t="s">
        <v>83</v>
      </c>
      <c r="G69" s="71" t="s">
        <v>0</v>
      </c>
      <c r="H69" s="71" t="s">
        <v>0</v>
      </c>
      <c r="I69" s="72" t="s">
        <v>0</v>
      </c>
      <c r="J69" s="67">
        <f>J70+J75</f>
        <v>72251.5</v>
      </c>
      <c r="K69" s="67">
        <f t="shared" ref="K69:L69" si="23">K70+K75</f>
        <v>0</v>
      </c>
      <c r="L69" s="67">
        <f t="shared" si="23"/>
        <v>0</v>
      </c>
    </row>
    <row r="70" spans="1:12" ht="31.5" customHeight="1" x14ac:dyDescent="0.2">
      <c r="A70" s="70" t="s">
        <v>84</v>
      </c>
      <c r="B70" s="71" t="s">
        <v>12</v>
      </c>
      <c r="C70" s="71" t="s">
        <v>14</v>
      </c>
      <c r="D70" s="71" t="s">
        <v>35</v>
      </c>
      <c r="E70" s="71" t="s">
        <v>37</v>
      </c>
      <c r="F70" s="71" t="s">
        <v>85</v>
      </c>
      <c r="G70" s="71" t="s">
        <v>0</v>
      </c>
      <c r="H70" s="71" t="s">
        <v>0</v>
      </c>
      <c r="I70" s="72" t="s">
        <v>0</v>
      </c>
      <c r="J70" s="67">
        <f>J71+J73</f>
        <v>60000</v>
      </c>
      <c r="K70" s="67">
        <f t="shared" ref="K70:L70" si="24">K71+K73</f>
        <v>0</v>
      </c>
      <c r="L70" s="67">
        <f t="shared" si="24"/>
        <v>0</v>
      </c>
    </row>
    <row r="71" spans="1:12" ht="14.45" customHeight="1" x14ac:dyDescent="0.2">
      <c r="A71" s="56" t="s">
        <v>86</v>
      </c>
      <c r="B71" s="39" t="s">
        <v>12</v>
      </c>
      <c r="C71" s="39" t="s">
        <v>14</v>
      </c>
      <c r="D71" s="39" t="s">
        <v>35</v>
      </c>
      <c r="E71" s="39" t="s">
        <v>37</v>
      </c>
      <c r="F71" s="39" t="s">
        <v>85</v>
      </c>
      <c r="G71" s="39" t="s">
        <v>87</v>
      </c>
      <c r="H71" s="39" t="s">
        <v>0</v>
      </c>
      <c r="I71" s="57" t="s">
        <v>0</v>
      </c>
      <c r="J71" s="58">
        <f>J72</f>
        <v>10000</v>
      </c>
      <c r="K71" s="58">
        <f t="shared" ref="K71:L71" si="25">K72</f>
        <v>0</v>
      </c>
      <c r="L71" s="58">
        <f t="shared" si="25"/>
        <v>0</v>
      </c>
    </row>
    <row r="72" spans="1:12" ht="14.45" customHeight="1" x14ac:dyDescent="0.2">
      <c r="A72" s="56" t="s">
        <v>88</v>
      </c>
      <c r="B72" s="39" t="s">
        <v>12</v>
      </c>
      <c r="C72" s="39" t="s">
        <v>14</v>
      </c>
      <c r="D72" s="39" t="s">
        <v>35</v>
      </c>
      <c r="E72" s="39" t="s">
        <v>37</v>
      </c>
      <c r="F72" s="39" t="s">
        <v>85</v>
      </c>
      <c r="G72" s="39" t="s">
        <v>87</v>
      </c>
      <c r="H72" s="39" t="s">
        <v>0</v>
      </c>
      <c r="I72" s="57" t="s">
        <v>89</v>
      </c>
      <c r="J72" s="58">
        <v>10000</v>
      </c>
      <c r="K72" s="58">
        <v>0</v>
      </c>
      <c r="L72" s="58">
        <v>0</v>
      </c>
    </row>
    <row r="73" spans="1:12" ht="14.45" customHeight="1" x14ac:dyDescent="0.2">
      <c r="A73" s="56" t="s">
        <v>182</v>
      </c>
      <c r="B73" s="39">
        <v>809</v>
      </c>
      <c r="C73" s="39" t="s">
        <v>14</v>
      </c>
      <c r="D73" s="39" t="s">
        <v>35</v>
      </c>
      <c r="E73" s="39" t="s">
        <v>37</v>
      </c>
      <c r="F73" s="39">
        <v>852</v>
      </c>
      <c r="G73" s="39">
        <v>291</v>
      </c>
      <c r="H73" s="39"/>
      <c r="I73" s="57"/>
      <c r="J73" s="58">
        <f>J74</f>
        <v>50000</v>
      </c>
      <c r="K73" s="58">
        <f t="shared" ref="K73:L73" si="26">K74</f>
        <v>0</v>
      </c>
      <c r="L73" s="58">
        <f t="shared" si="26"/>
        <v>0</v>
      </c>
    </row>
    <row r="74" spans="1:12" ht="14.45" customHeight="1" x14ac:dyDescent="0.2">
      <c r="A74" s="56" t="s">
        <v>182</v>
      </c>
      <c r="B74" s="39">
        <v>809</v>
      </c>
      <c r="C74" s="39" t="s">
        <v>14</v>
      </c>
      <c r="D74" s="39" t="s">
        <v>35</v>
      </c>
      <c r="E74" s="39" t="s">
        <v>37</v>
      </c>
      <c r="F74" s="39">
        <v>852</v>
      </c>
      <c r="G74" s="39">
        <v>291</v>
      </c>
      <c r="H74" s="39"/>
      <c r="I74" s="57">
        <v>1143</v>
      </c>
      <c r="J74" s="58">
        <v>50000</v>
      </c>
      <c r="K74" s="58">
        <v>0</v>
      </c>
      <c r="L74" s="58">
        <v>0</v>
      </c>
    </row>
    <row r="75" spans="1:12" ht="14.45" customHeight="1" x14ac:dyDescent="0.2">
      <c r="A75" s="70" t="s">
        <v>92</v>
      </c>
      <c r="B75" s="71" t="s">
        <v>12</v>
      </c>
      <c r="C75" s="71" t="s">
        <v>14</v>
      </c>
      <c r="D75" s="71" t="s">
        <v>35</v>
      </c>
      <c r="E75" s="71" t="s">
        <v>37</v>
      </c>
      <c r="F75" s="71" t="s">
        <v>93</v>
      </c>
      <c r="G75" s="71" t="s">
        <v>0</v>
      </c>
      <c r="H75" s="71" t="s">
        <v>0</v>
      </c>
      <c r="I75" s="72"/>
      <c r="J75" s="67">
        <f>J76</f>
        <v>12251.5</v>
      </c>
      <c r="K75" s="67">
        <f t="shared" ref="K75:L75" si="27">K76</f>
        <v>0</v>
      </c>
      <c r="L75" s="67">
        <f t="shared" si="27"/>
        <v>0</v>
      </c>
    </row>
    <row r="76" spans="1:12" ht="14.45" customHeight="1" x14ac:dyDescent="0.2">
      <c r="A76" s="56" t="s">
        <v>90</v>
      </c>
      <c r="B76" s="39" t="s">
        <v>12</v>
      </c>
      <c r="C76" s="39" t="s">
        <v>14</v>
      </c>
      <c r="D76" s="39" t="s">
        <v>35</v>
      </c>
      <c r="E76" s="39" t="s">
        <v>37</v>
      </c>
      <c r="F76" s="39" t="s">
        <v>93</v>
      </c>
      <c r="G76" s="39" t="s">
        <v>91</v>
      </c>
      <c r="H76" s="39" t="s">
        <v>0</v>
      </c>
      <c r="I76" s="57" t="s">
        <v>0</v>
      </c>
      <c r="J76" s="58">
        <v>12251.5</v>
      </c>
      <c r="K76" s="58">
        <v>0</v>
      </c>
      <c r="L76" s="58">
        <v>0</v>
      </c>
    </row>
    <row r="77" spans="1:12" ht="13.5" customHeight="1" x14ac:dyDescent="0.2">
      <c r="A77" s="56" t="s">
        <v>94</v>
      </c>
      <c r="B77" s="39" t="s">
        <v>12</v>
      </c>
      <c r="C77" s="39" t="s">
        <v>14</v>
      </c>
      <c r="D77" s="39" t="s">
        <v>35</v>
      </c>
      <c r="E77" s="39" t="s">
        <v>37</v>
      </c>
      <c r="F77" s="39" t="s">
        <v>93</v>
      </c>
      <c r="G77" s="39" t="s">
        <v>91</v>
      </c>
      <c r="H77" s="39" t="s">
        <v>0</v>
      </c>
      <c r="I77" s="57" t="s">
        <v>95</v>
      </c>
      <c r="J77" s="58"/>
      <c r="K77" s="58">
        <v>0</v>
      </c>
      <c r="L77" s="58">
        <v>0</v>
      </c>
    </row>
    <row r="78" spans="1:12" ht="44.25" customHeight="1" x14ac:dyDescent="0.25">
      <c r="A78" s="124" t="s">
        <v>204</v>
      </c>
      <c r="B78" s="125">
        <v>809</v>
      </c>
      <c r="C78" s="126" t="s">
        <v>14</v>
      </c>
      <c r="D78" s="125">
        <v>11</v>
      </c>
      <c r="E78" s="125" t="s">
        <v>200</v>
      </c>
      <c r="F78" s="125"/>
      <c r="G78" s="125"/>
      <c r="H78" s="125"/>
      <c r="I78" s="127"/>
      <c r="J78" s="128">
        <f>J79</f>
        <v>10000</v>
      </c>
      <c r="K78" s="128">
        <f t="shared" ref="K78:L78" si="28">K79</f>
        <v>10000</v>
      </c>
      <c r="L78" s="128">
        <f t="shared" si="28"/>
        <v>10000</v>
      </c>
    </row>
    <row r="79" spans="1:12" ht="15.75" customHeight="1" x14ac:dyDescent="0.2">
      <c r="A79" s="56" t="s">
        <v>201</v>
      </c>
      <c r="B79" s="39">
        <v>809</v>
      </c>
      <c r="C79" s="66" t="s">
        <v>14</v>
      </c>
      <c r="D79" s="39">
        <v>11</v>
      </c>
      <c r="E79" s="39" t="s">
        <v>200</v>
      </c>
      <c r="F79" s="39">
        <v>870</v>
      </c>
      <c r="G79" s="39">
        <v>200</v>
      </c>
      <c r="H79" s="39"/>
      <c r="I79" s="57"/>
      <c r="J79" s="58">
        <v>10000</v>
      </c>
      <c r="K79" s="58">
        <v>10000</v>
      </c>
      <c r="L79" s="58">
        <v>10000</v>
      </c>
    </row>
    <row r="80" spans="1:12" ht="41.25" customHeight="1" x14ac:dyDescent="0.25">
      <c r="A80" s="124" t="s">
        <v>96</v>
      </c>
      <c r="B80" s="125" t="s">
        <v>12</v>
      </c>
      <c r="C80" s="125" t="s">
        <v>14</v>
      </c>
      <c r="D80" s="125" t="s">
        <v>97</v>
      </c>
      <c r="E80" s="125" t="s">
        <v>0</v>
      </c>
      <c r="F80" s="125" t="s">
        <v>0</v>
      </c>
      <c r="G80" s="125" t="s">
        <v>0</v>
      </c>
      <c r="H80" s="125" t="s">
        <v>0</v>
      </c>
      <c r="I80" s="127" t="s">
        <v>0</v>
      </c>
      <c r="J80" s="128">
        <f>J81</f>
        <v>11324181.77</v>
      </c>
      <c r="K80" s="128">
        <f t="shared" ref="K80:L82" si="29">K81</f>
        <v>149135.45000000112</v>
      </c>
      <c r="L80" s="128">
        <f t="shared" si="29"/>
        <v>106536.68</v>
      </c>
    </row>
    <row r="81" spans="1:18" ht="14.45" customHeight="1" x14ac:dyDescent="0.2">
      <c r="A81" s="70" t="s">
        <v>17</v>
      </c>
      <c r="B81" s="71" t="s">
        <v>12</v>
      </c>
      <c r="C81" s="71" t="s">
        <v>14</v>
      </c>
      <c r="D81" s="71" t="s">
        <v>97</v>
      </c>
      <c r="E81" s="71" t="s">
        <v>18</v>
      </c>
      <c r="F81" s="71" t="s">
        <v>0</v>
      </c>
      <c r="G81" s="71" t="s">
        <v>0</v>
      </c>
      <c r="H81" s="71" t="s">
        <v>0</v>
      </c>
      <c r="I81" s="72" t="s">
        <v>0</v>
      </c>
      <c r="J81" s="67">
        <f>J82</f>
        <v>11324181.77</v>
      </c>
      <c r="K81" s="67">
        <f t="shared" si="29"/>
        <v>149135.45000000112</v>
      </c>
      <c r="L81" s="67">
        <f t="shared" si="29"/>
        <v>106536.68</v>
      </c>
    </row>
    <row r="82" spans="1:18" ht="14.45" customHeight="1" x14ac:dyDescent="0.2">
      <c r="A82" s="70" t="s">
        <v>98</v>
      </c>
      <c r="B82" s="71" t="s">
        <v>12</v>
      </c>
      <c r="C82" s="71" t="s">
        <v>14</v>
      </c>
      <c r="D82" s="71" t="s">
        <v>97</v>
      </c>
      <c r="E82" s="71" t="s">
        <v>99</v>
      </c>
      <c r="F82" s="71" t="s">
        <v>0</v>
      </c>
      <c r="G82" s="71" t="s">
        <v>0</v>
      </c>
      <c r="H82" s="71" t="s">
        <v>0</v>
      </c>
      <c r="I82" s="72" t="s">
        <v>0</v>
      </c>
      <c r="J82" s="67">
        <f>J83</f>
        <v>11324181.77</v>
      </c>
      <c r="K82" s="67">
        <f t="shared" si="29"/>
        <v>149135.45000000112</v>
      </c>
      <c r="L82" s="67">
        <f t="shared" si="29"/>
        <v>106536.68</v>
      </c>
    </row>
    <row r="83" spans="1:18" ht="15.75" customHeight="1" x14ac:dyDescent="0.2">
      <c r="A83" s="70" t="s">
        <v>100</v>
      </c>
      <c r="B83" s="71" t="s">
        <v>12</v>
      </c>
      <c r="C83" s="71" t="s">
        <v>14</v>
      </c>
      <c r="D83" s="71" t="s">
        <v>97</v>
      </c>
      <c r="E83" s="71" t="s">
        <v>101</v>
      </c>
      <c r="F83" s="71" t="s">
        <v>0</v>
      </c>
      <c r="G83" s="71" t="s">
        <v>0</v>
      </c>
      <c r="H83" s="71" t="s">
        <v>0</v>
      </c>
      <c r="I83" s="72" t="s">
        <v>0</v>
      </c>
      <c r="J83" s="67">
        <f>J84+J121</f>
        <v>11324181.77</v>
      </c>
      <c r="K83" s="67">
        <f t="shared" ref="K83:L83" si="30">K84+K121</f>
        <v>149135.45000000112</v>
      </c>
      <c r="L83" s="67">
        <f t="shared" si="30"/>
        <v>106536.68</v>
      </c>
    </row>
    <row r="84" spans="1:18" ht="12.75" customHeight="1" x14ac:dyDescent="0.2">
      <c r="A84" s="70" t="s">
        <v>56</v>
      </c>
      <c r="B84" s="71" t="s">
        <v>12</v>
      </c>
      <c r="C84" s="71" t="s">
        <v>14</v>
      </c>
      <c r="D84" s="71" t="s">
        <v>97</v>
      </c>
      <c r="E84" s="71" t="s">
        <v>101</v>
      </c>
      <c r="F84" s="71" t="s">
        <v>57</v>
      </c>
      <c r="G84" s="71" t="s">
        <v>0</v>
      </c>
      <c r="H84" s="71" t="s">
        <v>0</v>
      </c>
      <c r="I84" s="72" t="s">
        <v>0</v>
      </c>
      <c r="J84" s="67">
        <f>J85</f>
        <v>5120681.7699999996</v>
      </c>
      <c r="K84" s="67">
        <f t="shared" ref="K84:L84" si="31">K85</f>
        <v>149135.45000000112</v>
      </c>
      <c r="L84" s="67">
        <f t="shared" si="31"/>
        <v>106536.68</v>
      </c>
      <c r="O84" s="69"/>
    </row>
    <row r="85" spans="1:18" ht="15.75" customHeight="1" x14ac:dyDescent="0.2">
      <c r="A85" s="70" t="s">
        <v>58</v>
      </c>
      <c r="B85" s="71" t="s">
        <v>12</v>
      </c>
      <c r="C85" s="71" t="s">
        <v>14</v>
      </c>
      <c r="D85" s="71" t="s">
        <v>97</v>
      </c>
      <c r="E85" s="71" t="s">
        <v>101</v>
      </c>
      <c r="F85" s="71" t="s">
        <v>59</v>
      </c>
      <c r="G85" s="71" t="s">
        <v>0</v>
      </c>
      <c r="H85" s="71" t="s">
        <v>0</v>
      </c>
      <c r="I85" s="72" t="s">
        <v>0</v>
      </c>
      <c r="J85" s="67">
        <f>J88</f>
        <v>5120681.7699999996</v>
      </c>
      <c r="K85" s="67">
        <f t="shared" ref="K85:L85" si="32">K88</f>
        <v>149135.45000000112</v>
      </c>
      <c r="L85" s="67">
        <f t="shared" si="32"/>
        <v>106536.68</v>
      </c>
      <c r="N85" s="69"/>
      <c r="O85" s="69"/>
    </row>
    <row r="86" spans="1:18" ht="15.75" hidden="1" customHeight="1" x14ac:dyDescent="0.2">
      <c r="A86" s="70" t="s">
        <v>188</v>
      </c>
      <c r="B86" s="71" t="s">
        <v>12</v>
      </c>
      <c r="C86" s="71" t="s">
        <v>14</v>
      </c>
      <c r="D86" s="71" t="s">
        <v>97</v>
      </c>
      <c r="E86" s="71" t="s">
        <v>101</v>
      </c>
      <c r="F86" s="71">
        <v>243</v>
      </c>
      <c r="G86" s="71"/>
      <c r="H86" s="71"/>
      <c r="I86" s="72"/>
      <c r="J86" s="67">
        <v>0</v>
      </c>
      <c r="K86" s="79"/>
      <c r="L86" s="79"/>
    </row>
    <row r="87" spans="1:18" ht="15" hidden="1" customHeight="1" x14ac:dyDescent="0.2">
      <c r="A87" s="56" t="s">
        <v>102</v>
      </c>
      <c r="B87" s="39" t="s">
        <v>12</v>
      </c>
      <c r="C87" s="39" t="s">
        <v>14</v>
      </c>
      <c r="D87" s="39" t="s">
        <v>97</v>
      </c>
      <c r="E87" s="39" t="s">
        <v>101</v>
      </c>
      <c r="F87" s="39">
        <v>243</v>
      </c>
      <c r="G87" s="39">
        <v>225</v>
      </c>
      <c r="H87" s="39"/>
      <c r="I87" s="57">
        <v>1105</v>
      </c>
      <c r="J87" s="67">
        <v>0</v>
      </c>
      <c r="K87" s="79"/>
      <c r="L87" s="79"/>
    </row>
    <row r="88" spans="1:18" ht="18" customHeight="1" x14ac:dyDescent="0.2">
      <c r="A88" s="70" t="s">
        <v>68</v>
      </c>
      <c r="B88" s="71" t="s">
        <v>12</v>
      </c>
      <c r="C88" s="87" t="s">
        <v>14</v>
      </c>
      <c r="D88" s="87" t="s">
        <v>97</v>
      </c>
      <c r="E88" s="87" t="s">
        <v>101</v>
      </c>
      <c r="F88" s="87" t="s">
        <v>69</v>
      </c>
      <c r="G88" s="87" t="s">
        <v>0</v>
      </c>
      <c r="H88" s="87" t="s">
        <v>0</v>
      </c>
      <c r="I88" s="88" t="s">
        <v>0</v>
      </c>
      <c r="J88" s="67">
        <f>J90+J91+J97+J106+J108+J110</f>
        <v>5120681.7699999996</v>
      </c>
      <c r="K88" s="67">
        <f t="shared" ref="K88:L88" si="33">K90+K91+K97+K106+K108+K110</f>
        <v>149135.45000000112</v>
      </c>
      <c r="L88" s="67">
        <f t="shared" si="33"/>
        <v>106536.68</v>
      </c>
    </row>
    <row r="89" spans="1:18" ht="14.25" hidden="1" customHeight="1" x14ac:dyDescent="0.2">
      <c r="A89" s="56" t="s">
        <v>102</v>
      </c>
      <c r="B89" s="39" t="s">
        <v>12</v>
      </c>
      <c r="C89" s="89" t="s">
        <v>14</v>
      </c>
      <c r="D89" s="89" t="s">
        <v>97</v>
      </c>
      <c r="E89" s="89" t="s">
        <v>101</v>
      </c>
      <c r="F89" s="89" t="s">
        <v>69</v>
      </c>
      <c r="G89" s="89">
        <v>223</v>
      </c>
      <c r="H89" s="89" t="s">
        <v>0</v>
      </c>
      <c r="I89" s="90">
        <v>11072</v>
      </c>
      <c r="J89" s="91">
        <v>0</v>
      </c>
      <c r="K89" s="92"/>
      <c r="L89" s="92"/>
    </row>
    <row r="90" spans="1:18" ht="15.75" customHeight="1" x14ac:dyDescent="0.2">
      <c r="A90" s="56" t="s">
        <v>254</v>
      </c>
      <c r="B90" s="39">
        <v>809</v>
      </c>
      <c r="C90" s="66" t="s">
        <v>14</v>
      </c>
      <c r="D90" s="39">
        <v>13</v>
      </c>
      <c r="E90" s="39" t="s">
        <v>101</v>
      </c>
      <c r="F90" s="39">
        <v>244</v>
      </c>
      <c r="G90" s="39">
        <v>224</v>
      </c>
      <c r="H90" s="39"/>
      <c r="I90" s="57"/>
      <c r="J90" s="58">
        <v>50000</v>
      </c>
      <c r="K90" s="79"/>
      <c r="L90" s="79"/>
    </row>
    <row r="91" spans="1:18" s="93" customFormat="1" ht="17.25" customHeight="1" x14ac:dyDescent="0.2">
      <c r="A91" s="70" t="s">
        <v>102</v>
      </c>
      <c r="B91" s="71" t="s">
        <v>12</v>
      </c>
      <c r="C91" s="71" t="s">
        <v>14</v>
      </c>
      <c r="D91" s="71" t="s">
        <v>97</v>
      </c>
      <c r="E91" s="71" t="s">
        <v>101</v>
      </c>
      <c r="F91" s="71" t="s">
        <v>69</v>
      </c>
      <c r="G91" s="71">
        <v>225</v>
      </c>
      <c r="H91" s="71"/>
      <c r="I91" s="72"/>
      <c r="J91" s="67">
        <f>J92+J94+J93</f>
        <v>2853520</v>
      </c>
      <c r="K91" s="67">
        <f t="shared" ref="K91:L91" si="34">K92+K94</f>
        <v>0</v>
      </c>
      <c r="L91" s="67">
        <f t="shared" si="34"/>
        <v>0</v>
      </c>
      <c r="M91" s="68"/>
      <c r="N91" s="68"/>
      <c r="O91" s="68"/>
      <c r="P91" s="68"/>
      <c r="Q91" s="68"/>
      <c r="R91" s="68"/>
    </row>
    <row r="92" spans="1:18" ht="15" hidden="1" customHeight="1" x14ac:dyDescent="0.2">
      <c r="A92" s="56" t="s">
        <v>195</v>
      </c>
      <c r="B92" s="39" t="s">
        <v>12</v>
      </c>
      <c r="C92" s="39" t="s">
        <v>14</v>
      </c>
      <c r="D92" s="39" t="s">
        <v>97</v>
      </c>
      <c r="E92" s="39" t="s">
        <v>101</v>
      </c>
      <c r="F92" s="39" t="s">
        <v>69</v>
      </c>
      <c r="G92" s="39">
        <v>225</v>
      </c>
      <c r="H92" s="39"/>
      <c r="I92" s="57">
        <v>1111</v>
      </c>
      <c r="J92" s="58"/>
      <c r="K92" s="79">
        <v>0</v>
      </c>
      <c r="L92" s="79">
        <v>0</v>
      </c>
    </row>
    <row r="93" spans="1:18" ht="15" customHeight="1" x14ac:dyDescent="0.2">
      <c r="A93" s="56" t="s">
        <v>102</v>
      </c>
      <c r="B93" s="39" t="s">
        <v>12</v>
      </c>
      <c r="C93" s="39" t="s">
        <v>14</v>
      </c>
      <c r="D93" s="39" t="s">
        <v>97</v>
      </c>
      <c r="E93" s="39" t="s">
        <v>101</v>
      </c>
      <c r="F93" s="39">
        <v>244</v>
      </c>
      <c r="G93" s="39">
        <v>225</v>
      </c>
      <c r="H93" s="39"/>
      <c r="I93" s="57">
        <v>1111</v>
      </c>
      <c r="J93" s="58">
        <v>1953520</v>
      </c>
      <c r="K93" s="79"/>
      <c r="L93" s="79"/>
    </row>
    <row r="94" spans="1:18" ht="12.75" customHeight="1" x14ac:dyDescent="0.2">
      <c r="A94" s="56" t="s">
        <v>211</v>
      </c>
      <c r="B94" s="39" t="s">
        <v>12</v>
      </c>
      <c r="C94" s="39" t="s">
        <v>14</v>
      </c>
      <c r="D94" s="39" t="s">
        <v>97</v>
      </c>
      <c r="E94" s="39" t="s">
        <v>101</v>
      </c>
      <c r="F94" s="39">
        <v>244</v>
      </c>
      <c r="G94" s="39">
        <v>225</v>
      </c>
      <c r="H94" s="39"/>
      <c r="I94" s="57">
        <v>9000</v>
      </c>
      <c r="J94" s="58">
        <v>900000</v>
      </c>
      <c r="K94" s="79">
        <v>0</v>
      </c>
      <c r="L94" s="79">
        <v>0</v>
      </c>
      <c r="O94" s="69"/>
    </row>
    <row r="95" spans="1:18" ht="15" hidden="1" customHeight="1" x14ac:dyDescent="0.2">
      <c r="A95" s="56"/>
      <c r="B95" s="39" t="s">
        <v>12</v>
      </c>
      <c r="C95" s="39" t="s">
        <v>14</v>
      </c>
      <c r="D95" s="39" t="s">
        <v>97</v>
      </c>
      <c r="E95" s="39" t="s">
        <v>101</v>
      </c>
      <c r="F95" s="39">
        <v>244</v>
      </c>
      <c r="G95" s="39">
        <v>225</v>
      </c>
      <c r="H95" s="39"/>
      <c r="I95" s="57">
        <v>6000</v>
      </c>
      <c r="J95" s="58"/>
      <c r="K95" s="79"/>
      <c r="L95" s="79"/>
      <c r="O95" s="69"/>
    </row>
    <row r="96" spans="1:18" ht="16.5" hidden="1" customHeight="1" x14ac:dyDescent="0.2">
      <c r="A96" s="56" t="s">
        <v>247</v>
      </c>
      <c r="B96" s="39" t="s">
        <v>12</v>
      </c>
      <c r="C96" s="39" t="s">
        <v>14</v>
      </c>
      <c r="D96" s="39" t="s">
        <v>97</v>
      </c>
      <c r="E96" s="39" t="s">
        <v>101</v>
      </c>
      <c r="F96" s="39">
        <v>244</v>
      </c>
      <c r="G96" s="39">
        <v>225</v>
      </c>
      <c r="H96" s="39"/>
      <c r="I96" s="57">
        <v>7000</v>
      </c>
      <c r="J96" s="58"/>
      <c r="K96" s="79"/>
      <c r="L96" s="79"/>
      <c r="N96" s="69"/>
    </row>
    <row r="97" spans="1:18" s="93" customFormat="1" ht="14.45" customHeight="1" x14ac:dyDescent="0.2">
      <c r="A97" s="70" t="s">
        <v>64</v>
      </c>
      <c r="B97" s="71" t="s">
        <v>12</v>
      </c>
      <c r="C97" s="71" t="s">
        <v>14</v>
      </c>
      <c r="D97" s="71" t="s">
        <v>97</v>
      </c>
      <c r="E97" s="71" t="s">
        <v>101</v>
      </c>
      <c r="F97" s="71" t="s">
        <v>69</v>
      </c>
      <c r="G97" s="71" t="s">
        <v>65</v>
      </c>
      <c r="H97" s="71" t="s">
        <v>0</v>
      </c>
      <c r="I97" s="72" t="s">
        <v>0</v>
      </c>
      <c r="J97" s="67">
        <f>J99+J101</f>
        <v>1267161.77</v>
      </c>
      <c r="K97" s="67">
        <f t="shared" ref="K97:L97" si="35">K99+K101</f>
        <v>0</v>
      </c>
      <c r="L97" s="67">
        <f t="shared" si="35"/>
        <v>0</v>
      </c>
      <c r="M97" s="68"/>
      <c r="N97" s="68"/>
      <c r="O97" s="68"/>
      <c r="P97" s="68"/>
      <c r="Q97" s="68"/>
      <c r="R97" s="68"/>
    </row>
    <row r="98" spans="1:18" s="93" customFormat="1" ht="14.45" hidden="1" customHeight="1" x14ac:dyDescent="0.2">
      <c r="A98" s="70" t="s">
        <v>68</v>
      </c>
      <c r="B98" s="71">
        <v>809</v>
      </c>
      <c r="C98" s="94" t="s">
        <v>14</v>
      </c>
      <c r="D98" s="71">
        <v>13</v>
      </c>
      <c r="E98" s="71" t="s">
        <v>101</v>
      </c>
      <c r="F98" s="71">
        <v>244</v>
      </c>
      <c r="G98" s="71">
        <v>226</v>
      </c>
      <c r="H98" s="71"/>
      <c r="I98" s="72"/>
      <c r="J98" s="67">
        <v>0</v>
      </c>
      <c r="K98" s="95"/>
      <c r="L98" s="95"/>
      <c r="M98" s="68"/>
      <c r="N98" s="68"/>
      <c r="O98" s="68"/>
      <c r="P98" s="68"/>
      <c r="Q98" s="68"/>
      <c r="R98" s="68"/>
    </row>
    <row r="99" spans="1:18" x14ac:dyDescent="0.2">
      <c r="A99" s="56" t="s">
        <v>255</v>
      </c>
      <c r="B99" s="39" t="s">
        <v>12</v>
      </c>
      <c r="C99" s="39" t="s">
        <v>14</v>
      </c>
      <c r="D99" s="39" t="s">
        <v>97</v>
      </c>
      <c r="E99" s="39" t="s">
        <v>101</v>
      </c>
      <c r="F99" s="39" t="s">
        <v>69</v>
      </c>
      <c r="G99" s="39" t="s">
        <v>65</v>
      </c>
      <c r="H99" s="39" t="s">
        <v>0</v>
      </c>
      <c r="I99" s="57">
        <v>9000</v>
      </c>
      <c r="J99" s="58">
        <v>735649.07</v>
      </c>
      <c r="K99" s="79"/>
      <c r="L99" s="79"/>
    </row>
    <row r="100" spans="1:18" ht="13.5" hidden="1" customHeight="1" x14ac:dyDescent="0.2">
      <c r="A100" s="56"/>
      <c r="B100" s="39" t="s">
        <v>12</v>
      </c>
      <c r="C100" s="39" t="s">
        <v>14</v>
      </c>
      <c r="D100" s="39" t="s">
        <v>97</v>
      </c>
      <c r="E100" s="39" t="s">
        <v>101</v>
      </c>
      <c r="F100" s="39" t="s">
        <v>69</v>
      </c>
      <c r="G100" s="39" t="s">
        <v>65</v>
      </c>
      <c r="H100" s="39"/>
      <c r="I100" s="57">
        <v>1140</v>
      </c>
      <c r="J100" s="58">
        <v>0</v>
      </c>
      <c r="K100" s="79"/>
      <c r="L100" s="79"/>
    </row>
    <row r="101" spans="1:18" ht="24.75" customHeight="1" x14ac:dyDescent="0.2">
      <c r="A101" s="56" t="s">
        <v>256</v>
      </c>
      <c r="B101" s="39" t="s">
        <v>12</v>
      </c>
      <c r="C101" s="39" t="s">
        <v>14</v>
      </c>
      <c r="D101" s="39" t="s">
        <v>97</v>
      </c>
      <c r="E101" s="39" t="s">
        <v>101</v>
      </c>
      <c r="F101" s="39" t="s">
        <v>69</v>
      </c>
      <c r="G101" s="39" t="s">
        <v>65</v>
      </c>
      <c r="H101" s="39"/>
      <c r="I101" s="57">
        <v>9000</v>
      </c>
      <c r="J101" s="58">
        <v>531512.69999999995</v>
      </c>
      <c r="K101" s="79"/>
      <c r="L101" s="79"/>
    </row>
    <row r="102" spans="1:18" ht="15.75" hidden="1" customHeight="1" x14ac:dyDescent="0.2">
      <c r="A102" s="56"/>
      <c r="B102" s="39" t="s">
        <v>12</v>
      </c>
      <c r="C102" s="39" t="s">
        <v>14</v>
      </c>
      <c r="D102" s="39" t="s">
        <v>97</v>
      </c>
      <c r="E102" s="39" t="s">
        <v>101</v>
      </c>
      <c r="F102" s="39" t="s">
        <v>69</v>
      </c>
      <c r="G102" s="39" t="s">
        <v>65</v>
      </c>
      <c r="H102" s="39"/>
      <c r="I102" s="57">
        <v>7000</v>
      </c>
      <c r="J102" s="58"/>
      <c r="K102" s="79"/>
      <c r="L102" s="79"/>
    </row>
    <row r="103" spans="1:18" s="93" customFormat="1" ht="18" hidden="1" customHeight="1" x14ac:dyDescent="0.2">
      <c r="A103" s="70" t="s">
        <v>76</v>
      </c>
      <c r="B103" s="71" t="s">
        <v>12</v>
      </c>
      <c r="C103" s="71" t="s">
        <v>14</v>
      </c>
      <c r="D103" s="71" t="s">
        <v>97</v>
      </c>
      <c r="E103" s="71" t="s">
        <v>101</v>
      </c>
      <c r="F103" s="71" t="s">
        <v>69</v>
      </c>
      <c r="G103" s="71" t="s">
        <v>77</v>
      </c>
      <c r="H103" s="71" t="s">
        <v>0</v>
      </c>
      <c r="I103" s="72" t="s">
        <v>0</v>
      </c>
      <c r="J103" s="67">
        <v>0</v>
      </c>
      <c r="K103" s="95">
        <v>0</v>
      </c>
      <c r="L103" s="95">
        <v>0</v>
      </c>
      <c r="M103" s="68"/>
      <c r="N103" s="68"/>
      <c r="O103" s="68"/>
      <c r="P103" s="68"/>
      <c r="Q103" s="68"/>
      <c r="R103" s="68"/>
    </row>
    <row r="104" spans="1:18" s="93" customFormat="1" ht="12.75" hidden="1" customHeight="1" x14ac:dyDescent="0.2">
      <c r="A104" s="70"/>
      <c r="B104" s="39" t="s">
        <v>12</v>
      </c>
      <c r="C104" s="39" t="s">
        <v>14</v>
      </c>
      <c r="D104" s="39" t="s">
        <v>97</v>
      </c>
      <c r="E104" s="39" t="s">
        <v>101</v>
      </c>
      <c r="F104" s="39" t="s">
        <v>69</v>
      </c>
      <c r="G104" s="39" t="s">
        <v>77</v>
      </c>
      <c r="H104" s="39" t="s">
        <v>0</v>
      </c>
      <c r="I104" s="57">
        <v>7000</v>
      </c>
      <c r="J104" s="58">
        <v>0</v>
      </c>
      <c r="K104" s="95"/>
      <c r="L104" s="95"/>
      <c r="M104" s="68"/>
      <c r="N104" s="68"/>
      <c r="O104" s="68"/>
      <c r="P104" s="68"/>
      <c r="Q104" s="68"/>
      <c r="R104" s="68"/>
    </row>
    <row r="105" spans="1:18" ht="15.75" hidden="1" customHeight="1" x14ac:dyDescent="0.2">
      <c r="A105" s="56"/>
      <c r="B105" s="39" t="s">
        <v>12</v>
      </c>
      <c r="C105" s="39" t="s">
        <v>14</v>
      </c>
      <c r="D105" s="39" t="s">
        <v>97</v>
      </c>
      <c r="E105" s="39" t="s">
        <v>101</v>
      </c>
      <c r="F105" s="39" t="s">
        <v>69</v>
      </c>
      <c r="G105" s="39" t="s">
        <v>77</v>
      </c>
      <c r="H105" s="39" t="s">
        <v>0</v>
      </c>
      <c r="I105" s="57">
        <v>9000</v>
      </c>
      <c r="J105" s="58"/>
      <c r="K105" s="79">
        <v>0</v>
      </c>
      <c r="L105" s="79">
        <v>0</v>
      </c>
    </row>
    <row r="106" spans="1:18" s="93" customFormat="1" ht="16.5" customHeight="1" x14ac:dyDescent="0.2">
      <c r="A106" s="70" t="s">
        <v>210</v>
      </c>
      <c r="B106" s="94" t="s">
        <v>12</v>
      </c>
      <c r="C106" s="94" t="s">
        <v>14</v>
      </c>
      <c r="D106" s="94" t="s">
        <v>97</v>
      </c>
      <c r="E106" s="94" t="s">
        <v>101</v>
      </c>
      <c r="F106" s="94" t="s">
        <v>69</v>
      </c>
      <c r="G106" s="71">
        <v>343</v>
      </c>
      <c r="H106" s="71"/>
      <c r="I106" s="72"/>
      <c r="J106" s="67">
        <f>J107</f>
        <v>50000</v>
      </c>
      <c r="K106" s="67">
        <f t="shared" ref="K106:L106" si="36">K107</f>
        <v>0</v>
      </c>
      <c r="L106" s="67">
        <f t="shared" si="36"/>
        <v>0</v>
      </c>
      <c r="M106" s="68"/>
      <c r="N106" s="68"/>
      <c r="O106" s="68"/>
      <c r="P106" s="68"/>
      <c r="Q106" s="68"/>
      <c r="R106" s="68"/>
    </row>
    <row r="107" spans="1:18" ht="14.45" customHeight="1" x14ac:dyDescent="0.2">
      <c r="A107" s="56" t="s">
        <v>108</v>
      </c>
      <c r="B107" s="39" t="s">
        <v>12</v>
      </c>
      <c r="C107" s="39" t="s">
        <v>14</v>
      </c>
      <c r="D107" s="39" t="s">
        <v>97</v>
      </c>
      <c r="E107" s="39" t="s">
        <v>101</v>
      </c>
      <c r="F107" s="39" t="s">
        <v>69</v>
      </c>
      <c r="G107" s="39">
        <v>343</v>
      </c>
      <c r="H107" s="39" t="s">
        <v>0</v>
      </c>
      <c r="I107" s="57" t="s">
        <v>109</v>
      </c>
      <c r="J107" s="58">
        <v>50000</v>
      </c>
      <c r="K107" s="58">
        <v>0</v>
      </c>
      <c r="L107" s="58">
        <v>0</v>
      </c>
    </row>
    <row r="108" spans="1:18" ht="16.5" hidden="1" customHeight="1" x14ac:dyDescent="0.2">
      <c r="A108" s="56" t="s">
        <v>106</v>
      </c>
      <c r="B108" s="39" t="s">
        <v>12</v>
      </c>
      <c r="C108" s="39" t="s">
        <v>14</v>
      </c>
      <c r="D108" s="39" t="s">
        <v>97</v>
      </c>
      <c r="E108" s="39" t="s">
        <v>101</v>
      </c>
      <c r="F108" s="39" t="s">
        <v>69</v>
      </c>
      <c r="G108" s="39" t="s">
        <v>107</v>
      </c>
      <c r="H108" s="39" t="s">
        <v>0</v>
      </c>
      <c r="I108" s="57" t="s">
        <v>0</v>
      </c>
      <c r="J108" s="58">
        <f>J109</f>
        <v>0</v>
      </c>
      <c r="K108" s="58">
        <f t="shared" ref="K108:L108" si="37">K109</f>
        <v>0</v>
      </c>
      <c r="L108" s="58">
        <f t="shared" si="37"/>
        <v>0</v>
      </c>
    </row>
    <row r="109" spans="1:18" ht="29.25" hidden="1" customHeight="1" x14ac:dyDescent="0.2">
      <c r="A109" s="56" t="s">
        <v>110</v>
      </c>
      <c r="B109" s="39" t="s">
        <v>12</v>
      </c>
      <c r="C109" s="39" t="s">
        <v>14</v>
      </c>
      <c r="D109" s="39" t="s">
        <v>97</v>
      </c>
      <c r="E109" s="39" t="s">
        <v>101</v>
      </c>
      <c r="F109" s="39" t="s">
        <v>69</v>
      </c>
      <c r="G109" s="39" t="s">
        <v>107</v>
      </c>
      <c r="H109" s="39" t="s">
        <v>0</v>
      </c>
      <c r="I109" s="57" t="s">
        <v>111</v>
      </c>
      <c r="J109" s="58"/>
      <c r="K109" s="79">
        <v>0</v>
      </c>
      <c r="L109" s="79">
        <v>0</v>
      </c>
    </row>
    <row r="110" spans="1:18" s="93" customFormat="1" ht="14.25" customHeight="1" x14ac:dyDescent="0.2">
      <c r="A110" s="70" t="s">
        <v>70</v>
      </c>
      <c r="B110" s="71" t="s">
        <v>12</v>
      </c>
      <c r="C110" s="71" t="s">
        <v>14</v>
      </c>
      <c r="D110" s="71" t="s">
        <v>97</v>
      </c>
      <c r="E110" s="71" t="s">
        <v>101</v>
      </c>
      <c r="F110" s="71">
        <v>247</v>
      </c>
      <c r="G110" s="71" t="s">
        <v>71</v>
      </c>
      <c r="H110" s="71" t="s">
        <v>0</v>
      </c>
      <c r="I110" s="72" t="s">
        <v>0</v>
      </c>
      <c r="J110" s="67">
        <f>J111+J113</f>
        <v>900000</v>
      </c>
      <c r="K110" s="67">
        <f t="shared" ref="K110:L110" si="38">K111+K113</f>
        <v>149135.45000000112</v>
      </c>
      <c r="L110" s="67">
        <f t="shared" si="38"/>
        <v>106536.68</v>
      </c>
      <c r="M110" s="68"/>
      <c r="N110" s="68"/>
      <c r="O110" s="68"/>
      <c r="P110" s="68"/>
      <c r="Q110" s="68"/>
      <c r="R110" s="68"/>
    </row>
    <row r="111" spans="1:18" ht="24" customHeight="1" x14ac:dyDescent="0.2">
      <c r="A111" s="56" t="s">
        <v>194</v>
      </c>
      <c r="B111" s="39" t="s">
        <v>12</v>
      </c>
      <c r="C111" s="39" t="s">
        <v>14</v>
      </c>
      <c r="D111" s="39" t="s">
        <v>97</v>
      </c>
      <c r="E111" s="39" t="s">
        <v>101</v>
      </c>
      <c r="F111" s="39">
        <v>247</v>
      </c>
      <c r="G111" s="39" t="s">
        <v>71</v>
      </c>
      <c r="H111" s="39"/>
      <c r="I111" s="57">
        <v>11072</v>
      </c>
      <c r="J111" s="58">
        <v>300000</v>
      </c>
      <c r="K111" s="58">
        <v>149135.45000000112</v>
      </c>
      <c r="L111" s="162">
        <f>179136.68-72600</f>
        <v>106536.68</v>
      </c>
      <c r="O111" s="69"/>
    </row>
    <row r="112" spans="1:18" ht="18.75" hidden="1" customHeight="1" x14ac:dyDescent="0.2">
      <c r="A112" s="56" t="s">
        <v>230</v>
      </c>
      <c r="B112" s="39" t="s">
        <v>12</v>
      </c>
      <c r="C112" s="39" t="s">
        <v>14</v>
      </c>
      <c r="D112" s="39" t="s">
        <v>97</v>
      </c>
      <c r="E112" s="39" t="s">
        <v>101</v>
      </c>
      <c r="F112" s="39">
        <v>247</v>
      </c>
      <c r="G112" s="39" t="s">
        <v>71</v>
      </c>
      <c r="H112" s="39"/>
      <c r="I112" s="57"/>
      <c r="J112" s="58">
        <v>0</v>
      </c>
      <c r="K112" s="58"/>
      <c r="L112" s="58"/>
    </row>
    <row r="113" spans="1:14" ht="20.25" customHeight="1" x14ac:dyDescent="0.2">
      <c r="A113" s="56" t="s">
        <v>74</v>
      </c>
      <c r="B113" s="39" t="s">
        <v>12</v>
      </c>
      <c r="C113" s="39" t="s">
        <v>14</v>
      </c>
      <c r="D113" s="39" t="s">
        <v>97</v>
      </c>
      <c r="E113" s="39" t="s">
        <v>101</v>
      </c>
      <c r="F113" s="39">
        <v>247</v>
      </c>
      <c r="G113" s="39" t="s">
        <v>71</v>
      </c>
      <c r="H113" s="39" t="s">
        <v>0</v>
      </c>
      <c r="I113" s="57" t="s">
        <v>75</v>
      </c>
      <c r="J113" s="58">
        <v>600000</v>
      </c>
      <c r="K113" s="58"/>
      <c r="L113" s="58"/>
    </row>
    <row r="114" spans="1:14" ht="57" hidden="1" customHeight="1" x14ac:dyDescent="0.2">
      <c r="A114" s="74" t="s">
        <v>112</v>
      </c>
      <c r="B114" s="96" t="s">
        <v>12</v>
      </c>
      <c r="C114" s="96" t="s">
        <v>14</v>
      </c>
      <c r="D114" s="96" t="s">
        <v>97</v>
      </c>
      <c r="E114" s="96" t="s">
        <v>113</v>
      </c>
      <c r="F114" s="96" t="s">
        <v>0</v>
      </c>
      <c r="G114" s="96" t="s">
        <v>0</v>
      </c>
      <c r="H114" s="96" t="s">
        <v>0</v>
      </c>
      <c r="I114" s="97" t="s">
        <v>0</v>
      </c>
      <c r="J114" s="98">
        <v>0</v>
      </c>
      <c r="K114" s="99"/>
      <c r="L114" s="99"/>
    </row>
    <row r="115" spans="1:14" ht="15" hidden="1" customHeight="1" x14ac:dyDescent="0.2">
      <c r="A115" s="70" t="s">
        <v>56</v>
      </c>
      <c r="B115" s="71" t="s">
        <v>12</v>
      </c>
      <c r="C115" s="71" t="s">
        <v>14</v>
      </c>
      <c r="D115" s="71" t="s">
        <v>97</v>
      </c>
      <c r="E115" s="71" t="s">
        <v>113</v>
      </c>
      <c r="F115" s="71" t="s">
        <v>57</v>
      </c>
      <c r="G115" s="71" t="s">
        <v>0</v>
      </c>
      <c r="H115" s="71" t="s">
        <v>0</v>
      </c>
      <c r="I115" s="72" t="s">
        <v>0</v>
      </c>
      <c r="J115" s="67">
        <v>0</v>
      </c>
      <c r="K115" s="79"/>
      <c r="L115" s="79"/>
    </row>
    <row r="116" spans="1:14" ht="18" hidden="1" customHeight="1" x14ac:dyDescent="0.2">
      <c r="A116" s="70" t="s">
        <v>58</v>
      </c>
      <c r="B116" s="71" t="s">
        <v>12</v>
      </c>
      <c r="C116" s="71" t="s">
        <v>14</v>
      </c>
      <c r="D116" s="71" t="s">
        <v>97</v>
      </c>
      <c r="E116" s="71" t="s">
        <v>113</v>
      </c>
      <c r="F116" s="71" t="s">
        <v>59</v>
      </c>
      <c r="G116" s="71" t="s">
        <v>0</v>
      </c>
      <c r="H116" s="71" t="s">
        <v>0</v>
      </c>
      <c r="I116" s="72" t="s">
        <v>0</v>
      </c>
      <c r="J116" s="67">
        <v>0</v>
      </c>
      <c r="K116" s="79"/>
      <c r="L116" s="79"/>
    </row>
    <row r="117" spans="1:14" ht="18" hidden="1" customHeight="1" x14ac:dyDescent="0.2">
      <c r="A117" s="70" t="s">
        <v>68</v>
      </c>
      <c r="B117" s="71" t="s">
        <v>12</v>
      </c>
      <c r="C117" s="71" t="s">
        <v>14</v>
      </c>
      <c r="D117" s="71" t="s">
        <v>97</v>
      </c>
      <c r="E117" s="71" t="s">
        <v>113</v>
      </c>
      <c r="F117" s="71" t="s">
        <v>69</v>
      </c>
      <c r="G117" s="71" t="s">
        <v>0</v>
      </c>
      <c r="H117" s="71" t="s">
        <v>0</v>
      </c>
      <c r="I117" s="72" t="s">
        <v>0</v>
      </c>
      <c r="J117" s="67">
        <v>0</v>
      </c>
      <c r="K117" s="79"/>
      <c r="L117" s="79"/>
    </row>
    <row r="118" spans="1:14" ht="16.5" hidden="1" customHeight="1" x14ac:dyDescent="0.2">
      <c r="A118" s="70"/>
      <c r="B118" s="39" t="s">
        <v>12</v>
      </c>
      <c r="C118" s="39" t="s">
        <v>14</v>
      </c>
      <c r="D118" s="39" t="s">
        <v>97</v>
      </c>
      <c r="E118" s="39" t="s">
        <v>113</v>
      </c>
      <c r="F118" s="39" t="s">
        <v>69</v>
      </c>
      <c r="G118" s="39">
        <v>226</v>
      </c>
      <c r="H118" s="71"/>
      <c r="I118" s="72"/>
      <c r="J118" s="67">
        <v>0</v>
      </c>
      <c r="K118" s="79"/>
      <c r="L118" s="79"/>
    </row>
    <row r="119" spans="1:14" ht="14.45" hidden="1" customHeight="1" x14ac:dyDescent="0.2">
      <c r="A119" s="56" t="s">
        <v>90</v>
      </c>
      <c r="B119" s="39" t="s">
        <v>12</v>
      </c>
      <c r="C119" s="39" t="s">
        <v>14</v>
      </c>
      <c r="D119" s="39" t="s">
        <v>97</v>
      </c>
      <c r="E119" s="39" t="s">
        <v>113</v>
      </c>
      <c r="F119" s="39" t="s">
        <v>69</v>
      </c>
      <c r="G119" s="39" t="s">
        <v>91</v>
      </c>
      <c r="H119" s="39" t="s">
        <v>0</v>
      </c>
      <c r="I119" s="57" t="s">
        <v>0</v>
      </c>
      <c r="J119" s="67">
        <v>0</v>
      </c>
      <c r="K119" s="79"/>
      <c r="L119" s="79"/>
    </row>
    <row r="120" spans="1:14" ht="14.45" hidden="1" customHeight="1" x14ac:dyDescent="0.2">
      <c r="A120" s="56" t="s">
        <v>114</v>
      </c>
      <c r="B120" s="39" t="s">
        <v>12</v>
      </c>
      <c r="C120" s="39" t="s">
        <v>14</v>
      </c>
      <c r="D120" s="39" t="s">
        <v>97</v>
      </c>
      <c r="E120" s="39" t="s">
        <v>113</v>
      </c>
      <c r="F120" s="39" t="s">
        <v>69</v>
      </c>
      <c r="G120" s="39" t="s">
        <v>91</v>
      </c>
      <c r="H120" s="39" t="s">
        <v>0</v>
      </c>
      <c r="I120" s="57" t="s">
        <v>115</v>
      </c>
      <c r="J120" s="67">
        <v>0</v>
      </c>
      <c r="K120" s="79"/>
      <c r="L120" s="79"/>
    </row>
    <row r="121" spans="1:14" ht="42.75" customHeight="1" x14ac:dyDescent="0.2">
      <c r="A121" s="70" t="s">
        <v>190</v>
      </c>
      <c r="B121" s="100">
        <v>809</v>
      </c>
      <c r="C121" s="101" t="s">
        <v>14</v>
      </c>
      <c r="D121" s="100">
        <v>13</v>
      </c>
      <c r="E121" s="100" t="s">
        <v>101</v>
      </c>
      <c r="F121" s="102">
        <v>414</v>
      </c>
      <c r="G121" s="103"/>
      <c r="H121" s="96"/>
      <c r="I121" s="97"/>
      <c r="J121" s="98">
        <f>J122+J124</f>
        <v>6203500</v>
      </c>
      <c r="K121" s="98">
        <f t="shared" ref="K121:L121" si="39">K122+K124</f>
        <v>0</v>
      </c>
      <c r="L121" s="98">
        <f t="shared" si="39"/>
        <v>0</v>
      </c>
      <c r="N121" s="69"/>
    </row>
    <row r="122" spans="1:14" ht="14.45" customHeight="1" x14ac:dyDescent="0.2">
      <c r="A122" s="56" t="s">
        <v>245</v>
      </c>
      <c r="B122" s="104">
        <v>809</v>
      </c>
      <c r="C122" s="105" t="s">
        <v>14</v>
      </c>
      <c r="D122" s="104">
        <v>13</v>
      </c>
      <c r="E122" s="104" t="s">
        <v>101</v>
      </c>
      <c r="F122" s="82">
        <v>244</v>
      </c>
      <c r="G122" s="39">
        <v>310</v>
      </c>
      <c r="H122" s="39"/>
      <c r="I122" s="57">
        <v>9000</v>
      </c>
      <c r="J122" s="58">
        <v>5000000</v>
      </c>
      <c r="K122" s="79"/>
      <c r="L122" s="79"/>
    </row>
    <row r="123" spans="1:14" ht="17.25" hidden="1" customHeight="1" x14ac:dyDescent="0.2">
      <c r="A123" s="56" t="s">
        <v>248</v>
      </c>
      <c r="B123" s="104">
        <v>809</v>
      </c>
      <c r="C123" s="105" t="s">
        <v>14</v>
      </c>
      <c r="D123" s="104">
        <v>13</v>
      </c>
      <c r="E123" s="104" t="s">
        <v>101</v>
      </c>
      <c r="F123" s="82">
        <v>414</v>
      </c>
      <c r="G123" s="39">
        <v>310</v>
      </c>
      <c r="H123" s="39"/>
      <c r="I123" s="57">
        <v>6000</v>
      </c>
      <c r="J123" s="58">
        <v>0</v>
      </c>
      <c r="K123" s="106">
        <v>0</v>
      </c>
      <c r="L123" s="79"/>
    </row>
    <row r="124" spans="1:14" ht="25.5" x14ac:dyDescent="0.2">
      <c r="A124" s="56" t="s">
        <v>191</v>
      </c>
      <c r="B124" s="104">
        <v>809</v>
      </c>
      <c r="C124" s="105" t="s">
        <v>14</v>
      </c>
      <c r="D124" s="104">
        <v>13</v>
      </c>
      <c r="E124" s="104" t="s">
        <v>101</v>
      </c>
      <c r="F124" s="82">
        <v>244</v>
      </c>
      <c r="G124" s="39">
        <v>228</v>
      </c>
      <c r="H124" s="39"/>
      <c r="I124" s="57">
        <v>9000</v>
      </c>
      <c r="J124" s="58">
        <v>1203500</v>
      </c>
      <c r="K124" s="79"/>
      <c r="L124" s="79"/>
    </row>
    <row r="125" spans="1:14" ht="17.25" hidden="1" customHeight="1" x14ac:dyDescent="0.2">
      <c r="A125" s="56"/>
      <c r="B125" s="104">
        <v>809</v>
      </c>
      <c r="C125" s="105" t="s">
        <v>14</v>
      </c>
      <c r="D125" s="104">
        <v>13</v>
      </c>
      <c r="E125" s="104" t="s">
        <v>101</v>
      </c>
      <c r="F125" s="82">
        <v>414</v>
      </c>
      <c r="G125" s="39">
        <v>228</v>
      </c>
      <c r="H125" s="39"/>
      <c r="I125" s="57">
        <v>6000</v>
      </c>
      <c r="J125" s="58">
        <v>0</v>
      </c>
      <c r="K125" s="79"/>
      <c r="L125" s="79"/>
    </row>
    <row r="126" spans="1:14" ht="16.5" hidden="1" customHeight="1" x14ac:dyDescent="0.2">
      <c r="A126" s="56" t="s">
        <v>246</v>
      </c>
      <c r="B126" s="104">
        <v>809</v>
      </c>
      <c r="C126" s="105" t="s">
        <v>14</v>
      </c>
      <c r="D126" s="104">
        <v>13</v>
      </c>
      <c r="E126" s="104" t="s">
        <v>101</v>
      </c>
      <c r="F126" s="82">
        <v>414</v>
      </c>
      <c r="G126" s="39">
        <v>228</v>
      </c>
      <c r="H126" s="39"/>
      <c r="I126" s="57">
        <v>7000</v>
      </c>
      <c r="J126" s="58">
        <v>0</v>
      </c>
      <c r="K126" s="79"/>
      <c r="L126" s="79"/>
    </row>
    <row r="127" spans="1:14" ht="14.25" hidden="1" customHeight="1" x14ac:dyDescent="0.2">
      <c r="A127" s="56"/>
      <c r="B127" s="104">
        <v>809</v>
      </c>
      <c r="C127" s="105" t="s">
        <v>14</v>
      </c>
      <c r="D127" s="104">
        <v>13</v>
      </c>
      <c r="E127" s="104" t="s">
        <v>101</v>
      </c>
      <c r="F127" s="82">
        <v>831</v>
      </c>
      <c r="G127" s="39">
        <v>293</v>
      </c>
      <c r="H127" s="39"/>
      <c r="I127" s="57"/>
      <c r="J127" s="58"/>
      <c r="K127" s="79"/>
      <c r="L127" s="79"/>
    </row>
    <row r="128" spans="1:14" ht="15.75" hidden="1" customHeight="1" x14ac:dyDescent="0.2">
      <c r="A128" s="56"/>
      <c r="B128" s="104">
        <v>809</v>
      </c>
      <c r="C128" s="105" t="s">
        <v>14</v>
      </c>
      <c r="D128" s="104">
        <v>13</v>
      </c>
      <c r="E128" s="104" t="s">
        <v>101</v>
      </c>
      <c r="F128" s="82">
        <v>831</v>
      </c>
      <c r="G128" s="39">
        <v>297</v>
      </c>
      <c r="H128" s="39"/>
      <c r="I128" s="57"/>
      <c r="J128" s="58"/>
      <c r="K128" s="79"/>
      <c r="L128" s="79"/>
    </row>
    <row r="129" spans="1:12" ht="13.5" hidden="1" customHeight="1" x14ac:dyDescent="0.2">
      <c r="A129" s="56"/>
      <c r="B129" s="104">
        <v>809</v>
      </c>
      <c r="C129" s="105" t="s">
        <v>14</v>
      </c>
      <c r="D129" s="104">
        <v>13</v>
      </c>
      <c r="E129" s="104" t="s">
        <v>101</v>
      </c>
      <c r="F129" s="82">
        <v>853</v>
      </c>
      <c r="G129" s="39">
        <v>291</v>
      </c>
      <c r="H129" s="39"/>
      <c r="I129" s="57"/>
      <c r="J129" s="58"/>
      <c r="K129" s="79"/>
      <c r="L129" s="79"/>
    </row>
    <row r="130" spans="1:12" ht="12" hidden="1" customHeight="1" x14ac:dyDescent="0.2">
      <c r="A130" s="56"/>
      <c r="B130" s="104">
        <v>809</v>
      </c>
      <c r="C130" s="105" t="s">
        <v>14</v>
      </c>
      <c r="D130" s="104">
        <v>13</v>
      </c>
      <c r="E130" s="104" t="s">
        <v>101</v>
      </c>
      <c r="F130" s="82">
        <v>853</v>
      </c>
      <c r="G130" s="39">
        <v>295</v>
      </c>
      <c r="H130" s="39"/>
      <c r="I130" s="57"/>
      <c r="J130" s="58"/>
      <c r="K130" s="79"/>
      <c r="L130" s="79"/>
    </row>
    <row r="131" spans="1:12" ht="15.75" hidden="1" customHeight="1" x14ac:dyDescent="0.2">
      <c r="A131" s="56"/>
      <c r="B131" s="104">
        <v>809</v>
      </c>
      <c r="C131" s="105" t="s">
        <v>14</v>
      </c>
      <c r="D131" s="104">
        <v>13</v>
      </c>
      <c r="E131" s="104">
        <v>9950091019</v>
      </c>
      <c r="F131" s="82">
        <v>853</v>
      </c>
      <c r="G131" s="39">
        <v>297</v>
      </c>
      <c r="H131" s="39"/>
      <c r="I131" s="57"/>
      <c r="J131" s="58"/>
      <c r="K131" s="79"/>
      <c r="L131" s="79"/>
    </row>
    <row r="132" spans="1:12" ht="30.75" customHeight="1" x14ac:dyDescent="0.2">
      <c r="A132" s="129" t="s">
        <v>116</v>
      </c>
      <c r="B132" s="130" t="s">
        <v>12</v>
      </c>
      <c r="C132" s="130" t="s">
        <v>16</v>
      </c>
      <c r="D132" s="130" t="s">
        <v>0</v>
      </c>
      <c r="E132" s="130" t="s">
        <v>0</v>
      </c>
      <c r="F132" s="130" t="s">
        <v>0</v>
      </c>
      <c r="G132" s="130" t="s">
        <v>0</v>
      </c>
      <c r="H132" s="130" t="s">
        <v>0</v>
      </c>
      <c r="I132" s="131" t="s">
        <v>0</v>
      </c>
      <c r="J132" s="132">
        <f>J133</f>
        <v>138900</v>
      </c>
      <c r="K132" s="132">
        <f t="shared" ref="K132:L135" si="40">K133</f>
        <v>153100</v>
      </c>
      <c r="L132" s="132">
        <f t="shared" si="40"/>
        <v>159200</v>
      </c>
    </row>
    <row r="133" spans="1:12" ht="15" customHeight="1" x14ac:dyDescent="0.2">
      <c r="A133" s="70" t="s">
        <v>117</v>
      </c>
      <c r="B133" s="71" t="s">
        <v>12</v>
      </c>
      <c r="C133" s="71" t="s">
        <v>16</v>
      </c>
      <c r="D133" s="71" t="s">
        <v>118</v>
      </c>
      <c r="E133" s="71" t="s">
        <v>0</v>
      </c>
      <c r="F133" s="71" t="s">
        <v>0</v>
      </c>
      <c r="G133" s="71" t="s">
        <v>0</v>
      </c>
      <c r="H133" s="71" t="s">
        <v>0</v>
      </c>
      <c r="I133" s="72" t="s">
        <v>0</v>
      </c>
      <c r="J133" s="67">
        <f>J134</f>
        <v>138900</v>
      </c>
      <c r="K133" s="67">
        <f t="shared" si="40"/>
        <v>153100</v>
      </c>
      <c r="L133" s="67">
        <f t="shared" si="40"/>
        <v>159200</v>
      </c>
    </row>
    <row r="134" spans="1:12" ht="14.45" customHeight="1" x14ac:dyDescent="0.2">
      <c r="A134" s="70" t="s">
        <v>17</v>
      </c>
      <c r="B134" s="71" t="s">
        <v>12</v>
      </c>
      <c r="C134" s="71" t="s">
        <v>16</v>
      </c>
      <c r="D134" s="71" t="s">
        <v>118</v>
      </c>
      <c r="E134" s="71" t="s">
        <v>18</v>
      </c>
      <c r="F134" s="71" t="s">
        <v>0</v>
      </c>
      <c r="G134" s="71" t="s">
        <v>0</v>
      </c>
      <c r="H134" s="71" t="s">
        <v>0</v>
      </c>
      <c r="I134" s="72" t="s">
        <v>0</v>
      </c>
      <c r="J134" s="67">
        <f>J135</f>
        <v>138900</v>
      </c>
      <c r="K134" s="67">
        <f t="shared" si="40"/>
        <v>153100</v>
      </c>
      <c r="L134" s="67">
        <f t="shared" si="40"/>
        <v>159200</v>
      </c>
    </row>
    <row r="135" spans="1:12" ht="14.45" customHeight="1" x14ac:dyDescent="0.2">
      <c r="A135" s="70" t="s">
        <v>98</v>
      </c>
      <c r="B135" s="71" t="s">
        <v>12</v>
      </c>
      <c r="C135" s="71" t="s">
        <v>16</v>
      </c>
      <c r="D135" s="71" t="s">
        <v>118</v>
      </c>
      <c r="E135" s="71" t="s">
        <v>99</v>
      </c>
      <c r="F135" s="71" t="s">
        <v>0</v>
      </c>
      <c r="G135" s="71" t="s">
        <v>0</v>
      </c>
      <c r="H135" s="71" t="s">
        <v>0</v>
      </c>
      <c r="I135" s="72" t="s">
        <v>0</v>
      </c>
      <c r="J135" s="67">
        <f>J136</f>
        <v>138900</v>
      </c>
      <c r="K135" s="67">
        <f t="shared" si="40"/>
        <v>153100</v>
      </c>
      <c r="L135" s="67">
        <f t="shared" si="40"/>
        <v>159200</v>
      </c>
    </row>
    <row r="136" spans="1:12" ht="17.25" customHeight="1" x14ac:dyDescent="0.2">
      <c r="A136" s="70" t="s">
        <v>119</v>
      </c>
      <c r="B136" s="71" t="s">
        <v>12</v>
      </c>
      <c r="C136" s="71" t="s">
        <v>16</v>
      </c>
      <c r="D136" s="71" t="s">
        <v>118</v>
      </c>
      <c r="E136" s="71" t="s">
        <v>120</v>
      </c>
      <c r="F136" s="71" t="s">
        <v>0</v>
      </c>
      <c r="G136" s="71" t="s">
        <v>0</v>
      </c>
      <c r="H136" s="71" t="s">
        <v>0</v>
      </c>
      <c r="I136" s="72" t="s">
        <v>0</v>
      </c>
      <c r="J136" s="67">
        <f>J137+J145</f>
        <v>138900</v>
      </c>
      <c r="K136" s="67">
        <f t="shared" ref="K136:L136" si="41">K137+K145</f>
        <v>153100</v>
      </c>
      <c r="L136" s="67">
        <f t="shared" si="41"/>
        <v>159200</v>
      </c>
    </row>
    <row r="137" spans="1:12" ht="14.45" customHeight="1" x14ac:dyDescent="0.2">
      <c r="A137" s="70" t="s">
        <v>23</v>
      </c>
      <c r="B137" s="71" t="s">
        <v>12</v>
      </c>
      <c r="C137" s="71" t="s">
        <v>16</v>
      </c>
      <c r="D137" s="71" t="s">
        <v>118</v>
      </c>
      <c r="E137" s="71" t="s">
        <v>120</v>
      </c>
      <c r="F137" s="71" t="s">
        <v>24</v>
      </c>
      <c r="G137" s="71" t="s">
        <v>0</v>
      </c>
      <c r="H137" s="71" t="s">
        <v>0</v>
      </c>
      <c r="I137" s="72" t="s">
        <v>0</v>
      </c>
      <c r="J137" s="67">
        <f>J138</f>
        <v>87650.64</v>
      </c>
      <c r="K137" s="67">
        <f t="shared" ref="K137:L137" si="42">K138</f>
        <v>87650.64</v>
      </c>
      <c r="L137" s="67">
        <f t="shared" si="42"/>
        <v>87650.64</v>
      </c>
    </row>
    <row r="138" spans="1:12" ht="15.75" customHeight="1" x14ac:dyDescent="0.2">
      <c r="A138" s="70" t="s">
        <v>44</v>
      </c>
      <c r="B138" s="71" t="s">
        <v>12</v>
      </c>
      <c r="C138" s="71" t="s">
        <v>16</v>
      </c>
      <c r="D138" s="71" t="s">
        <v>118</v>
      </c>
      <c r="E138" s="71" t="s">
        <v>120</v>
      </c>
      <c r="F138" s="71" t="s">
        <v>45</v>
      </c>
      <c r="G138" s="71" t="s">
        <v>0</v>
      </c>
      <c r="H138" s="71" t="s">
        <v>0</v>
      </c>
      <c r="I138" s="72" t="s">
        <v>0</v>
      </c>
      <c r="J138" s="67">
        <f>J139</f>
        <v>87650.64</v>
      </c>
      <c r="K138" s="67">
        <f t="shared" ref="K138:L138" si="43">K139</f>
        <v>87650.64</v>
      </c>
      <c r="L138" s="67">
        <f t="shared" si="43"/>
        <v>87650.64</v>
      </c>
    </row>
    <row r="139" spans="1:12" ht="15" customHeight="1" x14ac:dyDescent="0.2">
      <c r="A139" s="70" t="s">
        <v>46</v>
      </c>
      <c r="B139" s="71" t="s">
        <v>12</v>
      </c>
      <c r="C139" s="71" t="s">
        <v>16</v>
      </c>
      <c r="D139" s="71" t="s">
        <v>118</v>
      </c>
      <c r="E139" s="71" t="s">
        <v>120</v>
      </c>
      <c r="F139" s="71" t="s">
        <v>47</v>
      </c>
      <c r="G139" s="71" t="s">
        <v>0</v>
      </c>
      <c r="H139" s="71" t="s">
        <v>0</v>
      </c>
      <c r="I139" s="72" t="s">
        <v>0</v>
      </c>
      <c r="J139" s="67">
        <f>J140+J142</f>
        <v>87650.64</v>
      </c>
      <c r="K139" s="67">
        <f t="shared" ref="K139:L139" si="44">K140+K142</f>
        <v>87650.64</v>
      </c>
      <c r="L139" s="67">
        <f t="shared" si="44"/>
        <v>87650.64</v>
      </c>
    </row>
    <row r="140" spans="1:12" ht="14.45" customHeight="1" x14ac:dyDescent="0.2">
      <c r="A140" s="56" t="s">
        <v>29</v>
      </c>
      <c r="B140" s="39">
        <v>809</v>
      </c>
      <c r="C140" s="39" t="s">
        <v>16</v>
      </c>
      <c r="D140" s="39" t="s">
        <v>118</v>
      </c>
      <c r="E140" s="39" t="s">
        <v>120</v>
      </c>
      <c r="F140" s="39" t="s">
        <v>47</v>
      </c>
      <c r="G140" s="39" t="s">
        <v>30</v>
      </c>
      <c r="H140" s="39" t="s">
        <v>0</v>
      </c>
      <c r="I140" s="57" t="s">
        <v>0</v>
      </c>
      <c r="J140" s="67">
        <f>J141</f>
        <v>67320</v>
      </c>
      <c r="K140" s="67">
        <f t="shared" ref="K140:L140" si="45">K141</f>
        <v>67320</v>
      </c>
      <c r="L140" s="67">
        <f t="shared" si="45"/>
        <v>67320</v>
      </c>
    </row>
    <row r="141" spans="1:12" ht="24.75" customHeight="1" x14ac:dyDescent="0.2">
      <c r="A141" s="56" t="s">
        <v>121</v>
      </c>
      <c r="B141" s="39" t="s">
        <v>12</v>
      </c>
      <c r="C141" s="39" t="s">
        <v>16</v>
      </c>
      <c r="D141" s="39" t="s">
        <v>118</v>
      </c>
      <c r="E141" s="39" t="s">
        <v>120</v>
      </c>
      <c r="F141" s="39" t="s">
        <v>47</v>
      </c>
      <c r="G141" s="39" t="s">
        <v>30</v>
      </c>
      <c r="H141" s="39" t="s">
        <v>231</v>
      </c>
      <c r="I141" s="57" t="s">
        <v>0</v>
      </c>
      <c r="J141" s="58">
        <v>67320</v>
      </c>
      <c r="K141" s="58">
        <v>67320</v>
      </c>
      <c r="L141" s="58">
        <v>67320</v>
      </c>
    </row>
    <row r="142" spans="1:12" ht="18.75" customHeight="1" x14ac:dyDescent="0.2">
      <c r="A142" s="70" t="s">
        <v>54</v>
      </c>
      <c r="B142" s="71" t="s">
        <v>12</v>
      </c>
      <c r="C142" s="71" t="s">
        <v>16</v>
      </c>
      <c r="D142" s="71" t="s">
        <v>118</v>
      </c>
      <c r="E142" s="71" t="s">
        <v>120</v>
      </c>
      <c r="F142" s="71" t="s">
        <v>55</v>
      </c>
      <c r="G142" s="71" t="s">
        <v>0</v>
      </c>
      <c r="H142" s="71" t="s">
        <v>0</v>
      </c>
      <c r="I142" s="72" t="s">
        <v>0</v>
      </c>
      <c r="J142" s="67">
        <f>J143</f>
        <v>20330.64</v>
      </c>
      <c r="K142" s="67">
        <f t="shared" ref="K142:L143" si="46">K143</f>
        <v>20330.64</v>
      </c>
      <c r="L142" s="67">
        <f t="shared" si="46"/>
        <v>20330.64</v>
      </c>
    </row>
    <row r="143" spans="1:12" ht="16.5" customHeight="1" x14ac:dyDescent="0.2">
      <c r="A143" s="56" t="s">
        <v>32</v>
      </c>
      <c r="B143" s="39" t="s">
        <v>12</v>
      </c>
      <c r="C143" s="39" t="s">
        <v>16</v>
      </c>
      <c r="D143" s="39" t="s">
        <v>118</v>
      </c>
      <c r="E143" s="39" t="s">
        <v>120</v>
      </c>
      <c r="F143" s="39" t="s">
        <v>55</v>
      </c>
      <c r="G143" s="39" t="s">
        <v>33</v>
      </c>
      <c r="H143" s="39" t="s">
        <v>0</v>
      </c>
      <c r="I143" s="57" t="s">
        <v>0</v>
      </c>
      <c r="J143" s="58">
        <f>J144</f>
        <v>20330.64</v>
      </c>
      <c r="K143" s="58">
        <f t="shared" si="46"/>
        <v>20330.64</v>
      </c>
      <c r="L143" s="58">
        <f t="shared" si="46"/>
        <v>20330.64</v>
      </c>
    </row>
    <row r="144" spans="1:12" ht="40.15" customHeight="1" x14ac:dyDescent="0.2">
      <c r="A144" s="56" t="s">
        <v>121</v>
      </c>
      <c r="B144" s="39" t="s">
        <v>12</v>
      </c>
      <c r="C144" s="39" t="s">
        <v>16</v>
      </c>
      <c r="D144" s="39" t="s">
        <v>118</v>
      </c>
      <c r="E144" s="39" t="s">
        <v>120</v>
      </c>
      <c r="F144" s="39" t="s">
        <v>55</v>
      </c>
      <c r="G144" s="39" t="s">
        <v>33</v>
      </c>
      <c r="H144" s="39" t="s">
        <v>231</v>
      </c>
      <c r="I144" s="57" t="s">
        <v>0</v>
      </c>
      <c r="J144" s="58">
        <v>20330.64</v>
      </c>
      <c r="K144" s="58">
        <v>20330.64</v>
      </c>
      <c r="L144" s="58">
        <v>20330.64</v>
      </c>
    </row>
    <row r="145" spans="1:14" ht="15" customHeight="1" x14ac:dyDescent="0.2">
      <c r="A145" s="70" t="s">
        <v>56</v>
      </c>
      <c r="B145" s="71" t="s">
        <v>12</v>
      </c>
      <c r="C145" s="71" t="s">
        <v>16</v>
      </c>
      <c r="D145" s="71" t="s">
        <v>118</v>
      </c>
      <c r="E145" s="71" t="s">
        <v>120</v>
      </c>
      <c r="F145" s="71" t="s">
        <v>57</v>
      </c>
      <c r="G145" s="71" t="s">
        <v>0</v>
      </c>
      <c r="H145" s="71" t="s">
        <v>0</v>
      </c>
      <c r="I145" s="72" t="s">
        <v>0</v>
      </c>
      <c r="J145" s="67">
        <f>J146</f>
        <v>51249.36</v>
      </c>
      <c r="K145" s="67">
        <f t="shared" ref="K145:L145" si="47">K146</f>
        <v>65449.36</v>
      </c>
      <c r="L145" s="67">
        <f t="shared" si="47"/>
        <v>71549.36</v>
      </c>
    </row>
    <row r="146" spans="1:14" ht="14.25" customHeight="1" x14ac:dyDescent="0.2">
      <c r="A146" s="70" t="s">
        <v>58</v>
      </c>
      <c r="B146" s="71" t="s">
        <v>12</v>
      </c>
      <c r="C146" s="71" t="s">
        <v>16</v>
      </c>
      <c r="D146" s="71" t="s">
        <v>118</v>
      </c>
      <c r="E146" s="71" t="s">
        <v>120</v>
      </c>
      <c r="F146" s="71" t="s">
        <v>59</v>
      </c>
      <c r="G146" s="71" t="s">
        <v>0</v>
      </c>
      <c r="H146" s="71" t="s">
        <v>0</v>
      </c>
      <c r="I146" s="72" t="s">
        <v>0</v>
      </c>
      <c r="J146" s="67">
        <f>J150</f>
        <v>51249.36</v>
      </c>
      <c r="K146" s="67">
        <f t="shared" ref="K146:L146" si="48">K150</f>
        <v>65449.36</v>
      </c>
      <c r="L146" s="67">
        <f t="shared" si="48"/>
        <v>71549.36</v>
      </c>
    </row>
    <row r="147" spans="1:14" ht="18" hidden="1" customHeight="1" x14ac:dyDescent="0.2">
      <c r="A147" s="70" t="s">
        <v>68</v>
      </c>
      <c r="B147" s="71" t="s">
        <v>12</v>
      </c>
      <c r="C147" s="71" t="s">
        <v>16</v>
      </c>
      <c r="D147" s="71" t="s">
        <v>118</v>
      </c>
      <c r="E147" s="71" t="s">
        <v>120</v>
      </c>
      <c r="F147" s="71">
        <v>242</v>
      </c>
      <c r="G147" s="71"/>
      <c r="H147" s="71"/>
      <c r="I147" s="72"/>
      <c r="J147" s="67">
        <v>0</v>
      </c>
      <c r="K147" s="67">
        <v>0</v>
      </c>
      <c r="L147" s="67">
        <v>0</v>
      </c>
    </row>
    <row r="148" spans="1:14" ht="15" hidden="1" customHeight="1" x14ac:dyDescent="0.2">
      <c r="A148" s="56" t="s">
        <v>78</v>
      </c>
      <c r="B148" s="39" t="s">
        <v>12</v>
      </c>
      <c r="C148" s="39" t="s">
        <v>16</v>
      </c>
      <c r="D148" s="39" t="s">
        <v>118</v>
      </c>
      <c r="E148" s="39" t="s">
        <v>120</v>
      </c>
      <c r="F148" s="39">
        <v>242</v>
      </c>
      <c r="G148" s="39">
        <v>310</v>
      </c>
      <c r="H148" s="39" t="s">
        <v>208</v>
      </c>
      <c r="I148" s="81">
        <v>1116</v>
      </c>
      <c r="J148" s="67">
        <v>0</v>
      </c>
      <c r="K148" s="58"/>
      <c r="L148" s="58"/>
    </row>
    <row r="149" spans="1:14" ht="28.9" hidden="1" customHeight="1" x14ac:dyDescent="0.2">
      <c r="A149" s="56" t="s">
        <v>196</v>
      </c>
      <c r="B149" s="39" t="s">
        <v>12</v>
      </c>
      <c r="C149" s="39" t="s">
        <v>16</v>
      </c>
      <c r="D149" s="39" t="s">
        <v>118</v>
      </c>
      <c r="E149" s="39" t="s">
        <v>120</v>
      </c>
      <c r="F149" s="39">
        <v>242</v>
      </c>
      <c r="G149" s="39">
        <v>346</v>
      </c>
      <c r="H149" s="39" t="s">
        <v>208</v>
      </c>
      <c r="I149" s="81">
        <v>1123</v>
      </c>
      <c r="J149" s="67">
        <v>0</v>
      </c>
      <c r="K149" s="58"/>
      <c r="L149" s="58"/>
    </row>
    <row r="150" spans="1:14" ht="41.25" customHeight="1" x14ac:dyDescent="0.2">
      <c r="A150" s="70" t="s">
        <v>68</v>
      </c>
      <c r="B150" s="71" t="s">
        <v>12</v>
      </c>
      <c r="C150" s="71" t="s">
        <v>16</v>
      </c>
      <c r="D150" s="71" t="s">
        <v>118</v>
      </c>
      <c r="E150" s="71" t="s">
        <v>120</v>
      </c>
      <c r="F150" s="71" t="s">
        <v>69</v>
      </c>
      <c r="G150" s="71" t="s">
        <v>0</v>
      </c>
      <c r="H150" s="71" t="s">
        <v>0</v>
      </c>
      <c r="I150" s="72" t="s">
        <v>0</v>
      </c>
      <c r="J150" s="67">
        <f>J151</f>
        <v>51249.36</v>
      </c>
      <c r="K150" s="67">
        <f t="shared" ref="K150:L150" si="49">K151</f>
        <v>65449.36</v>
      </c>
      <c r="L150" s="67">
        <f t="shared" si="49"/>
        <v>71549.36</v>
      </c>
    </row>
    <row r="151" spans="1:14" ht="30" customHeight="1" x14ac:dyDescent="0.2">
      <c r="A151" s="70"/>
      <c r="B151" s="39" t="s">
        <v>12</v>
      </c>
      <c r="C151" s="39" t="s">
        <v>16</v>
      </c>
      <c r="D151" s="39" t="s">
        <v>118</v>
      </c>
      <c r="E151" s="39" t="s">
        <v>120</v>
      </c>
      <c r="F151" s="39" t="s">
        <v>69</v>
      </c>
      <c r="G151" s="39">
        <v>346</v>
      </c>
      <c r="H151" s="39" t="s">
        <v>231</v>
      </c>
      <c r="I151" s="57">
        <v>1123</v>
      </c>
      <c r="J151" s="58">
        <v>51249.36</v>
      </c>
      <c r="K151" s="58">
        <v>65449.36</v>
      </c>
      <c r="L151" s="58">
        <v>71549.36</v>
      </c>
    </row>
    <row r="152" spans="1:14" ht="30.75" hidden="1" customHeight="1" x14ac:dyDescent="0.2">
      <c r="A152" s="56" t="s">
        <v>121</v>
      </c>
      <c r="B152" s="39" t="s">
        <v>12</v>
      </c>
      <c r="C152" s="39" t="s">
        <v>16</v>
      </c>
      <c r="D152" s="39" t="s">
        <v>118</v>
      </c>
      <c r="E152" s="39" t="s">
        <v>120</v>
      </c>
      <c r="F152" s="39" t="s">
        <v>69</v>
      </c>
      <c r="G152" s="39">
        <v>346</v>
      </c>
      <c r="H152" s="39" t="s">
        <v>231</v>
      </c>
      <c r="I152" s="57">
        <v>1116</v>
      </c>
      <c r="J152" s="67">
        <v>0</v>
      </c>
      <c r="K152" s="58"/>
      <c r="L152" s="58"/>
    </row>
    <row r="153" spans="1:14" ht="14.45" customHeight="1" x14ac:dyDescent="0.2">
      <c r="A153" s="120" t="s">
        <v>124</v>
      </c>
      <c r="B153" s="121" t="s">
        <v>12</v>
      </c>
      <c r="C153" s="121" t="s">
        <v>118</v>
      </c>
      <c r="D153" s="121" t="s">
        <v>0</v>
      </c>
      <c r="E153" s="121" t="s">
        <v>0</v>
      </c>
      <c r="F153" s="121" t="s">
        <v>0</v>
      </c>
      <c r="G153" s="121" t="s">
        <v>0</v>
      </c>
      <c r="H153" s="121" t="s">
        <v>0</v>
      </c>
      <c r="I153" s="122" t="s">
        <v>0</v>
      </c>
      <c r="J153" s="123">
        <f>J154+J164</f>
        <v>8370150</v>
      </c>
      <c r="K153" s="123">
        <f t="shared" ref="K153:L153" si="50">K154+K164</f>
        <v>15300</v>
      </c>
      <c r="L153" s="123">
        <f t="shared" si="50"/>
        <v>2900</v>
      </c>
      <c r="N153" s="69"/>
    </row>
    <row r="154" spans="1:14" ht="14.45" customHeight="1" x14ac:dyDescent="0.2">
      <c r="A154" s="70" t="s">
        <v>125</v>
      </c>
      <c r="B154" s="71" t="s">
        <v>12</v>
      </c>
      <c r="C154" s="71" t="s">
        <v>118</v>
      </c>
      <c r="D154" s="71" t="s">
        <v>35</v>
      </c>
      <c r="E154" s="71" t="s">
        <v>0</v>
      </c>
      <c r="F154" s="71" t="s">
        <v>0</v>
      </c>
      <c r="G154" s="71" t="s">
        <v>0</v>
      </c>
      <c r="H154" s="71" t="s">
        <v>0</v>
      </c>
      <c r="I154" s="72" t="s">
        <v>0</v>
      </c>
      <c r="J154" s="67">
        <f t="shared" ref="J154:J161" si="51">J155</f>
        <v>2900</v>
      </c>
      <c r="K154" s="67">
        <f t="shared" ref="K154:L161" si="52">K155</f>
        <v>2900</v>
      </c>
      <c r="L154" s="67">
        <f t="shared" si="52"/>
        <v>2900</v>
      </c>
    </row>
    <row r="155" spans="1:14" ht="14.45" customHeight="1" x14ac:dyDescent="0.2">
      <c r="A155" s="70" t="s">
        <v>17</v>
      </c>
      <c r="B155" s="71" t="s">
        <v>12</v>
      </c>
      <c r="C155" s="71" t="s">
        <v>118</v>
      </c>
      <c r="D155" s="71" t="s">
        <v>35</v>
      </c>
      <c r="E155" s="71" t="s">
        <v>18</v>
      </c>
      <c r="F155" s="71" t="s">
        <v>0</v>
      </c>
      <c r="G155" s="71" t="s">
        <v>0</v>
      </c>
      <c r="H155" s="71" t="s">
        <v>0</v>
      </c>
      <c r="I155" s="72" t="s">
        <v>0</v>
      </c>
      <c r="J155" s="67">
        <f t="shared" si="51"/>
        <v>2900</v>
      </c>
      <c r="K155" s="67">
        <f t="shared" si="52"/>
        <v>2900</v>
      </c>
      <c r="L155" s="67">
        <f t="shared" si="52"/>
        <v>2900</v>
      </c>
    </row>
    <row r="156" spans="1:14" ht="14.45" customHeight="1" x14ac:dyDescent="0.2">
      <c r="A156" s="70" t="s">
        <v>98</v>
      </c>
      <c r="B156" s="71" t="s">
        <v>12</v>
      </c>
      <c r="C156" s="71" t="s">
        <v>118</v>
      </c>
      <c r="D156" s="71" t="s">
        <v>35</v>
      </c>
      <c r="E156" s="71" t="s">
        <v>99</v>
      </c>
      <c r="F156" s="71" t="s">
        <v>0</v>
      </c>
      <c r="G156" s="71" t="s">
        <v>0</v>
      </c>
      <c r="H156" s="71" t="s">
        <v>0</v>
      </c>
      <c r="I156" s="72" t="s">
        <v>0</v>
      </c>
      <c r="J156" s="67">
        <f t="shared" si="51"/>
        <v>2900</v>
      </c>
      <c r="K156" s="67">
        <f t="shared" si="52"/>
        <v>2900</v>
      </c>
      <c r="L156" s="67">
        <f t="shared" si="52"/>
        <v>2900</v>
      </c>
    </row>
    <row r="157" spans="1:14" ht="14.25" customHeight="1" x14ac:dyDescent="0.2">
      <c r="A157" s="70" t="s">
        <v>126</v>
      </c>
      <c r="B157" s="71" t="s">
        <v>12</v>
      </c>
      <c r="C157" s="71" t="s">
        <v>118</v>
      </c>
      <c r="D157" s="71" t="s">
        <v>35</v>
      </c>
      <c r="E157" s="71" t="s">
        <v>127</v>
      </c>
      <c r="F157" s="71" t="s">
        <v>0</v>
      </c>
      <c r="G157" s="71" t="s">
        <v>0</v>
      </c>
      <c r="H157" s="71" t="s">
        <v>0</v>
      </c>
      <c r="I157" s="72" t="s">
        <v>0</v>
      </c>
      <c r="J157" s="67">
        <f t="shared" si="51"/>
        <v>2900</v>
      </c>
      <c r="K157" s="67">
        <f t="shared" si="52"/>
        <v>2900</v>
      </c>
      <c r="L157" s="67">
        <f t="shared" si="52"/>
        <v>2900</v>
      </c>
    </row>
    <row r="158" spans="1:14" ht="12.75" customHeight="1" x14ac:dyDescent="0.2">
      <c r="A158" s="70" t="s">
        <v>56</v>
      </c>
      <c r="B158" s="71" t="s">
        <v>12</v>
      </c>
      <c r="C158" s="71" t="s">
        <v>118</v>
      </c>
      <c r="D158" s="71" t="s">
        <v>35</v>
      </c>
      <c r="E158" s="71" t="s">
        <v>127</v>
      </c>
      <c r="F158" s="71" t="s">
        <v>57</v>
      </c>
      <c r="G158" s="71" t="s">
        <v>0</v>
      </c>
      <c r="H158" s="71" t="s">
        <v>0</v>
      </c>
      <c r="I158" s="72" t="s">
        <v>0</v>
      </c>
      <c r="J158" s="67">
        <f t="shared" si="51"/>
        <v>2900</v>
      </c>
      <c r="K158" s="67">
        <f t="shared" si="52"/>
        <v>2900</v>
      </c>
      <c r="L158" s="67">
        <f t="shared" si="52"/>
        <v>2900</v>
      </c>
    </row>
    <row r="159" spans="1:14" ht="15.75" customHeight="1" x14ac:dyDescent="0.2">
      <c r="A159" s="70" t="s">
        <v>58</v>
      </c>
      <c r="B159" s="71" t="s">
        <v>12</v>
      </c>
      <c r="C159" s="71" t="s">
        <v>118</v>
      </c>
      <c r="D159" s="71" t="s">
        <v>35</v>
      </c>
      <c r="E159" s="71" t="s">
        <v>127</v>
      </c>
      <c r="F159" s="71" t="s">
        <v>59</v>
      </c>
      <c r="G159" s="71" t="s">
        <v>0</v>
      </c>
      <c r="H159" s="71" t="s">
        <v>0</v>
      </c>
      <c r="I159" s="72" t="s">
        <v>0</v>
      </c>
      <c r="J159" s="67">
        <f t="shared" si="51"/>
        <v>2900</v>
      </c>
      <c r="K159" s="67">
        <f t="shared" si="52"/>
        <v>2900</v>
      </c>
      <c r="L159" s="67">
        <f t="shared" si="52"/>
        <v>2900</v>
      </c>
    </row>
    <row r="160" spans="1:14" ht="17.25" customHeight="1" x14ac:dyDescent="0.2">
      <c r="A160" s="70" t="s">
        <v>68</v>
      </c>
      <c r="B160" s="71" t="s">
        <v>12</v>
      </c>
      <c r="C160" s="71" t="s">
        <v>118</v>
      </c>
      <c r="D160" s="71" t="s">
        <v>35</v>
      </c>
      <c r="E160" s="71" t="s">
        <v>127</v>
      </c>
      <c r="F160" s="71" t="s">
        <v>69</v>
      </c>
      <c r="G160" s="39" t="s">
        <v>65</v>
      </c>
      <c r="H160" s="71" t="s">
        <v>0</v>
      </c>
      <c r="I160" s="72" t="s">
        <v>0</v>
      </c>
      <c r="J160" s="67">
        <f t="shared" si="51"/>
        <v>2900</v>
      </c>
      <c r="K160" s="67">
        <f t="shared" si="52"/>
        <v>2900</v>
      </c>
      <c r="L160" s="67">
        <f t="shared" si="52"/>
        <v>2900</v>
      </c>
    </row>
    <row r="161" spans="1:15" ht="14.45" customHeight="1" x14ac:dyDescent="0.2">
      <c r="A161" s="56" t="s">
        <v>64</v>
      </c>
      <c r="B161" s="39" t="s">
        <v>12</v>
      </c>
      <c r="C161" s="39" t="s">
        <v>118</v>
      </c>
      <c r="D161" s="39" t="s">
        <v>35</v>
      </c>
      <c r="E161" s="39" t="s">
        <v>127</v>
      </c>
      <c r="F161" s="39" t="s">
        <v>69</v>
      </c>
      <c r="G161" s="39" t="s">
        <v>65</v>
      </c>
      <c r="H161" s="39" t="s">
        <v>0</v>
      </c>
      <c r="I161" s="57" t="s">
        <v>0</v>
      </c>
      <c r="J161" s="58">
        <f t="shared" si="51"/>
        <v>2900</v>
      </c>
      <c r="K161" s="58">
        <f t="shared" si="52"/>
        <v>2900</v>
      </c>
      <c r="L161" s="58">
        <f t="shared" si="52"/>
        <v>2900</v>
      </c>
    </row>
    <row r="162" spans="1:15" ht="29.25" customHeight="1" x14ac:dyDescent="0.2">
      <c r="A162" s="56" t="s">
        <v>128</v>
      </c>
      <c r="B162" s="39" t="s">
        <v>12</v>
      </c>
      <c r="C162" s="39" t="s">
        <v>118</v>
      </c>
      <c r="D162" s="39" t="s">
        <v>35</v>
      </c>
      <c r="E162" s="39" t="s">
        <v>127</v>
      </c>
      <c r="F162" s="39" t="s">
        <v>69</v>
      </c>
      <c r="G162" s="39" t="s">
        <v>65</v>
      </c>
      <c r="H162" s="39" t="s">
        <v>232</v>
      </c>
      <c r="I162" s="57" t="s">
        <v>0</v>
      </c>
      <c r="J162" s="58">
        <v>2900</v>
      </c>
      <c r="K162" s="58">
        <v>2900</v>
      </c>
      <c r="L162" s="58">
        <v>2900</v>
      </c>
    </row>
    <row r="163" spans="1:15" ht="33" hidden="1" customHeight="1" x14ac:dyDescent="0.2">
      <c r="A163" s="56" t="s">
        <v>104</v>
      </c>
      <c r="B163" s="39" t="s">
        <v>12</v>
      </c>
      <c r="C163" s="39" t="s">
        <v>118</v>
      </c>
      <c r="D163" s="39" t="s">
        <v>35</v>
      </c>
      <c r="E163" s="39" t="s">
        <v>127</v>
      </c>
      <c r="F163" s="39" t="s">
        <v>69</v>
      </c>
      <c r="G163" s="71" t="s">
        <v>0</v>
      </c>
      <c r="H163" s="39" t="s">
        <v>232</v>
      </c>
      <c r="I163" s="57" t="s">
        <v>105</v>
      </c>
      <c r="J163" s="67"/>
      <c r="K163" s="58"/>
      <c r="L163" s="58"/>
    </row>
    <row r="164" spans="1:15" ht="51" x14ac:dyDescent="0.2">
      <c r="A164" s="70" t="s">
        <v>198</v>
      </c>
      <c r="B164" s="71" t="s">
        <v>12</v>
      </c>
      <c r="C164" s="71" t="s">
        <v>118</v>
      </c>
      <c r="D164" s="71">
        <v>10</v>
      </c>
      <c r="E164" s="71" t="s">
        <v>0</v>
      </c>
      <c r="F164" s="71" t="s">
        <v>0</v>
      </c>
      <c r="G164" s="71"/>
      <c r="H164" s="71" t="s">
        <v>0</v>
      </c>
      <c r="I164" s="72" t="s">
        <v>0</v>
      </c>
      <c r="J164" s="67">
        <f>J165</f>
        <v>8367250</v>
      </c>
      <c r="K164" s="67">
        <f t="shared" ref="K164:L164" si="53">K165</f>
        <v>12400</v>
      </c>
      <c r="L164" s="67">
        <f t="shared" si="53"/>
        <v>0</v>
      </c>
      <c r="N164" s="69"/>
    </row>
    <row r="165" spans="1:15" ht="20.25" customHeight="1" x14ac:dyDescent="0.2">
      <c r="A165" s="70" t="s">
        <v>187</v>
      </c>
      <c r="B165" s="71">
        <v>809</v>
      </c>
      <c r="C165" s="94" t="s">
        <v>118</v>
      </c>
      <c r="D165" s="71">
        <v>10</v>
      </c>
      <c r="E165" s="94" t="s">
        <v>233</v>
      </c>
      <c r="F165" s="94"/>
      <c r="G165" s="94"/>
      <c r="H165" s="71"/>
      <c r="I165" s="72"/>
      <c r="J165" s="67">
        <f>J166</f>
        <v>8367250</v>
      </c>
      <c r="K165" s="67">
        <f t="shared" ref="K165:L165" si="54">K166</f>
        <v>12400</v>
      </c>
      <c r="L165" s="67">
        <f t="shared" si="54"/>
        <v>0</v>
      </c>
      <c r="N165" s="69"/>
    </row>
    <row r="166" spans="1:15" ht="44.25" customHeight="1" x14ac:dyDescent="0.2">
      <c r="A166" s="70" t="s">
        <v>185</v>
      </c>
      <c r="B166" s="71">
        <v>809</v>
      </c>
      <c r="C166" s="94" t="s">
        <v>118</v>
      </c>
      <c r="D166" s="71">
        <v>10</v>
      </c>
      <c r="E166" s="94" t="s">
        <v>233</v>
      </c>
      <c r="F166" s="94" t="s">
        <v>57</v>
      </c>
      <c r="G166" s="66"/>
      <c r="H166" s="94"/>
      <c r="I166" s="72"/>
      <c r="J166" s="67">
        <f>J169+J172+J183</f>
        <v>8367250</v>
      </c>
      <c r="K166" s="67">
        <f t="shared" ref="K166:L166" si="55">K169+K172+K183</f>
        <v>12400</v>
      </c>
      <c r="L166" s="67">
        <f t="shared" si="55"/>
        <v>0</v>
      </c>
    </row>
    <row r="167" spans="1:15" hidden="1" x14ac:dyDescent="0.2">
      <c r="A167" s="70"/>
      <c r="B167" s="71"/>
      <c r="C167" s="66" t="s">
        <v>118</v>
      </c>
      <c r="D167" s="39">
        <v>10</v>
      </c>
      <c r="E167" s="66" t="s">
        <v>233</v>
      </c>
      <c r="F167" s="66" t="s">
        <v>57</v>
      </c>
      <c r="G167" s="66" t="s">
        <v>103</v>
      </c>
      <c r="H167" s="94"/>
      <c r="I167" s="72"/>
      <c r="J167" s="67"/>
      <c r="K167" s="67"/>
      <c r="L167" s="67"/>
      <c r="O167" s="69"/>
    </row>
    <row r="168" spans="1:15" ht="14.25" hidden="1" customHeight="1" x14ac:dyDescent="0.2">
      <c r="A168" s="56" t="s">
        <v>186</v>
      </c>
      <c r="B168" s="39">
        <v>809</v>
      </c>
      <c r="C168" s="66" t="s">
        <v>118</v>
      </c>
      <c r="D168" s="39">
        <v>10</v>
      </c>
      <c r="E168" s="66" t="s">
        <v>184</v>
      </c>
      <c r="F168" s="66" t="s">
        <v>69</v>
      </c>
      <c r="G168" s="66" t="s">
        <v>193</v>
      </c>
      <c r="H168" s="66"/>
      <c r="I168" s="107" t="s">
        <v>132</v>
      </c>
      <c r="J168" s="58"/>
      <c r="K168" s="58">
        <v>0</v>
      </c>
      <c r="L168" s="58">
        <v>0</v>
      </c>
    </row>
    <row r="169" spans="1:15" ht="16.5" customHeight="1" x14ac:dyDescent="0.2">
      <c r="A169" s="56" t="s">
        <v>210</v>
      </c>
      <c r="B169" s="39">
        <v>809</v>
      </c>
      <c r="C169" s="66" t="s">
        <v>118</v>
      </c>
      <c r="D169" s="66" t="s">
        <v>157</v>
      </c>
      <c r="E169" s="66" t="s">
        <v>233</v>
      </c>
      <c r="F169" s="66" t="s">
        <v>69</v>
      </c>
      <c r="G169" s="66" t="s">
        <v>193</v>
      </c>
      <c r="H169" s="66"/>
      <c r="I169" s="107"/>
      <c r="J169" s="67">
        <f>J170</f>
        <v>50000</v>
      </c>
      <c r="K169" s="67">
        <f t="shared" ref="K169:L169" si="56">K170</f>
        <v>0</v>
      </c>
      <c r="L169" s="67">
        <f t="shared" si="56"/>
        <v>0</v>
      </c>
    </row>
    <row r="170" spans="1:15" x14ac:dyDescent="0.2">
      <c r="A170" s="56" t="s">
        <v>209</v>
      </c>
      <c r="B170" s="39">
        <v>809</v>
      </c>
      <c r="C170" s="66" t="s">
        <v>118</v>
      </c>
      <c r="D170" s="39">
        <v>10</v>
      </c>
      <c r="E170" s="66" t="s">
        <v>233</v>
      </c>
      <c r="F170" s="66" t="s">
        <v>69</v>
      </c>
      <c r="G170" s="66" t="s">
        <v>193</v>
      </c>
      <c r="H170" s="66"/>
      <c r="I170" s="107" t="s">
        <v>109</v>
      </c>
      <c r="J170" s="58">
        <v>50000</v>
      </c>
      <c r="K170" s="58"/>
      <c r="L170" s="58"/>
    </row>
    <row r="171" spans="1:15" hidden="1" x14ac:dyDescent="0.2">
      <c r="A171" s="56"/>
      <c r="B171" s="39">
        <v>809</v>
      </c>
      <c r="C171" s="66" t="s">
        <v>118</v>
      </c>
      <c r="D171" s="39">
        <v>10</v>
      </c>
      <c r="E171" s="66" t="s">
        <v>233</v>
      </c>
      <c r="F171" s="66" t="s">
        <v>69</v>
      </c>
      <c r="G171" s="66" t="s">
        <v>65</v>
      </c>
      <c r="H171" s="66"/>
      <c r="I171" s="107"/>
      <c r="J171" s="58">
        <v>0</v>
      </c>
      <c r="K171" s="58"/>
      <c r="L171" s="58"/>
    </row>
    <row r="172" spans="1:15" ht="18.75" customHeight="1" x14ac:dyDescent="0.2">
      <c r="A172" s="56" t="s">
        <v>202</v>
      </c>
      <c r="B172" s="66" t="s">
        <v>12</v>
      </c>
      <c r="C172" s="66" t="s">
        <v>118</v>
      </c>
      <c r="D172" s="66" t="s">
        <v>157</v>
      </c>
      <c r="E172" s="66" t="s">
        <v>233</v>
      </c>
      <c r="F172" s="66" t="s">
        <v>69</v>
      </c>
      <c r="G172" s="39">
        <v>226</v>
      </c>
      <c r="H172" s="66"/>
      <c r="I172" s="107"/>
      <c r="J172" s="67">
        <f>J174+J176+J177</f>
        <v>8092250</v>
      </c>
      <c r="K172" s="67">
        <f t="shared" ref="K172:L172" si="57">K174+K176+K177</f>
        <v>0</v>
      </c>
      <c r="L172" s="67">
        <f t="shared" si="57"/>
        <v>0</v>
      </c>
    </row>
    <row r="173" spans="1:15" ht="16.5" hidden="1" customHeight="1" x14ac:dyDescent="0.2">
      <c r="A173" s="56" t="s">
        <v>237</v>
      </c>
      <c r="B173" s="66" t="s">
        <v>12</v>
      </c>
      <c r="C173" s="66" t="s">
        <v>118</v>
      </c>
      <c r="D173" s="66" t="s">
        <v>157</v>
      </c>
      <c r="E173" s="66" t="s">
        <v>233</v>
      </c>
      <c r="F173" s="66" t="s">
        <v>69</v>
      </c>
      <c r="G173" s="39">
        <v>226</v>
      </c>
      <c r="H173" s="66"/>
      <c r="I173" s="107"/>
      <c r="J173" s="58">
        <v>0</v>
      </c>
      <c r="K173" s="58"/>
      <c r="L173" s="58"/>
    </row>
    <row r="174" spans="1:15" x14ac:dyDescent="0.2">
      <c r="A174" s="56"/>
      <c r="B174" s="66" t="s">
        <v>12</v>
      </c>
      <c r="C174" s="66" t="s">
        <v>118</v>
      </c>
      <c r="D174" s="66" t="s">
        <v>157</v>
      </c>
      <c r="E174" s="66" t="s">
        <v>233</v>
      </c>
      <c r="F174" s="66" t="s">
        <v>69</v>
      </c>
      <c r="G174" s="39">
        <v>226</v>
      </c>
      <c r="H174" s="66"/>
      <c r="I174" s="107" t="s">
        <v>105</v>
      </c>
      <c r="J174" s="58">
        <v>50000</v>
      </c>
      <c r="K174" s="58"/>
      <c r="L174" s="58"/>
    </row>
    <row r="175" spans="1:15" ht="16.5" hidden="1" customHeight="1" x14ac:dyDescent="0.2">
      <c r="A175" s="56" t="s">
        <v>236</v>
      </c>
      <c r="B175" s="66" t="s">
        <v>12</v>
      </c>
      <c r="C175" s="66" t="s">
        <v>118</v>
      </c>
      <c r="D175" s="66">
        <v>10</v>
      </c>
      <c r="E175" s="66" t="s">
        <v>233</v>
      </c>
      <c r="F175" s="66" t="s">
        <v>69</v>
      </c>
      <c r="G175" s="39">
        <v>226</v>
      </c>
      <c r="H175" s="39"/>
      <c r="I175" s="57">
        <v>9000</v>
      </c>
      <c r="J175" s="58">
        <v>0</v>
      </c>
      <c r="K175" s="58">
        <v>0</v>
      </c>
      <c r="L175" s="58">
        <v>0</v>
      </c>
    </row>
    <row r="176" spans="1:15" ht="16.5" customHeight="1" x14ac:dyDescent="0.2">
      <c r="A176" s="56"/>
      <c r="B176" s="66" t="s">
        <v>12</v>
      </c>
      <c r="C176" s="66" t="s">
        <v>118</v>
      </c>
      <c r="D176" s="66">
        <v>10</v>
      </c>
      <c r="E176" s="66" t="s">
        <v>233</v>
      </c>
      <c r="F176" s="66" t="s">
        <v>69</v>
      </c>
      <c r="G176" s="39">
        <v>310</v>
      </c>
      <c r="H176" s="39"/>
      <c r="I176" s="57"/>
      <c r="J176" s="58">
        <v>50000</v>
      </c>
      <c r="K176" s="58"/>
      <c r="L176" s="58"/>
    </row>
    <row r="177" spans="1:12" ht="15.75" customHeight="1" x14ac:dyDescent="0.2">
      <c r="A177" s="56" t="s">
        <v>78</v>
      </c>
      <c r="B177" s="66" t="s">
        <v>12</v>
      </c>
      <c r="C177" s="66" t="s">
        <v>118</v>
      </c>
      <c r="D177" s="66">
        <v>10</v>
      </c>
      <c r="E177" s="66" t="s">
        <v>233</v>
      </c>
      <c r="F177" s="66" t="s">
        <v>69</v>
      </c>
      <c r="G177" s="39">
        <v>310</v>
      </c>
      <c r="H177" s="39"/>
      <c r="I177" s="57">
        <v>9000</v>
      </c>
      <c r="J177" s="58">
        <v>7992250</v>
      </c>
      <c r="K177" s="58"/>
      <c r="L177" s="58"/>
    </row>
    <row r="178" spans="1:12" ht="15" hidden="1" customHeight="1" x14ac:dyDescent="0.2">
      <c r="A178" s="56"/>
      <c r="B178" s="66" t="s">
        <v>12</v>
      </c>
      <c r="C178" s="66" t="s">
        <v>118</v>
      </c>
      <c r="D178" s="66">
        <v>10</v>
      </c>
      <c r="E178" s="66" t="s">
        <v>233</v>
      </c>
      <c r="F178" s="66" t="s">
        <v>69</v>
      </c>
      <c r="G178" s="39">
        <v>345</v>
      </c>
      <c r="H178" s="39"/>
      <c r="I178" s="57"/>
      <c r="J178" s="58">
        <v>0</v>
      </c>
      <c r="K178" s="58"/>
      <c r="L178" s="58"/>
    </row>
    <row r="179" spans="1:12" ht="15.75" hidden="1" customHeight="1" x14ac:dyDescent="0.2">
      <c r="A179" s="56"/>
      <c r="B179" s="66" t="s">
        <v>12</v>
      </c>
      <c r="C179" s="66" t="s">
        <v>118</v>
      </c>
      <c r="D179" s="66">
        <v>10</v>
      </c>
      <c r="E179" s="66" t="s">
        <v>233</v>
      </c>
      <c r="F179" s="66" t="s">
        <v>69</v>
      </c>
      <c r="G179" s="39">
        <v>346</v>
      </c>
      <c r="H179" s="39"/>
      <c r="I179" s="57"/>
      <c r="J179" s="58">
        <v>0</v>
      </c>
      <c r="K179" s="58"/>
      <c r="L179" s="58"/>
    </row>
    <row r="180" spans="1:12" ht="14.45" customHeight="1" x14ac:dyDescent="0.2">
      <c r="A180" s="70" t="s">
        <v>17</v>
      </c>
      <c r="B180" s="71" t="s">
        <v>12</v>
      </c>
      <c r="C180" s="71" t="s">
        <v>118</v>
      </c>
      <c r="D180" s="71">
        <v>10</v>
      </c>
      <c r="E180" s="71" t="s">
        <v>18</v>
      </c>
      <c r="F180" s="71" t="s">
        <v>0</v>
      </c>
      <c r="G180" s="71" t="s">
        <v>0</v>
      </c>
      <c r="H180" s="71" t="s">
        <v>0</v>
      </c>
      <c r="I180" s="72" t="s">
        <v>0</v>
      </c>
      <c r="J180" s="67">
        <f>J181</f>
        <v>225000</v>
      </c>
      <c r="K180" s="67">
        <f t="shared" ref="K180:L182" si="58">K181</f>
        <v>12400</v>
      </c>
      <c r="L180" s="67">
        <f t="shared" si="58"/>
        <v>0</v>
      </c>
    </row>
    <row r="181" spans="1:12" ht="14.45" customHeight="1" x14ac:dyDescent="0.2">
      <c r="A181" s="70" t="s">
        <v>98</v>
      </c>
      <c r="B181" s="71" t="s">
        <v>12</v>
      </c>
      <c r="C181" s="71" t="s">
        <v>118</v>
      </c>
      <c r="D181" s="71">
        <v>10</v>
      </c>
      <c r="E181" s="71" t="s">
        <v>99</v>
      </c>
      <c r="F181" s="71" t="s">
        <v>0</v>
      </c>
      <c r="G181" s="71" t="s">
        <v>0</v>
      </c>
      <c r="H181" s="71" t="s">
        <v>0</v>
      </c>
      <c r="I181" s="72" t="s">
        <v>0</v>
      </c>
      <c r="J181" s="67">
        <f>J182</f>
        <v>225000</v>
      </c>
      <c r="K181" s="67">
        <f t="shared" si="58"/>
        <v>12400</v>
      </c>
      <c r="L181" s="67">
        <f t="shared" si="58"/>
        <v>0</v>
      </c>
    </row>
    <row r="182" spans="1:12" ht="69.75" customHeight="1" x14ac:dyDescent="0.2">
      <c r="A182" s="70" t="s">
        <v>129</v>
      </c>
      <c r="B182" s="71" t="s">
        <v>12</v>
      </c>
      <c r="C182" s="71" t="s">
        <v>118</v>
      </c>
      <c r="D182" s="71">
        <v>10</v>
      </c>
      <c r="E182" s="71" t="s">
        <v>130</v>
      </c>
      <c r="F182" s="71" t="s">
        <v>0</v>
      </c>
      <c r="G182" s="71" t="s">
        <v>0</v>
      </c>
      <c r="H182" s="71" t="s">
        <v>0</v>
      </c>
      <c r="I182" s="72" t="s">
        <v>0</v>
      </c>
      <c r="J182" s="67">
        <f>J183</f>
        <v>225000</v>
      </c>
      <c r="K182" s="67">
        <f t="shared" si="58"/>
        <v>12400</v>
      </c>
      <c r="L182" s="67">
        <f t="shared" si="58"/>
        <v>0</v>
      </c>
    </row>
    <row r="183" spans="1:12" ht="15.75" customHeight="1" x14ac:dyDescent="0.2">
      <c r="A183" s="70" t="s">
        <v>56</v>
      </c>
      <c r="B183" s="71" t="s">
        <v>12</v>
      </c>
      <c r="C183" s="71" t="s">
        <v>118</v>
      </c>
      <c r="D183" s="71">
        <v>10</v>
      </c>
      <c r="E183" s="71" t="s">
        <v>130</v>
      </c>
      <c r="F183" s="71" t="s">
        <v>57</v>
      </c>
      <c r="G183" s="71" t="s">
        <v>0</v>
      </c>
      <c r="H183" s="71" t="s">
        <v>0</v>
      </c>
      <c r="I183" s="72" t="s">
        <v>0</v>
      </c>
      <c r="J183" s="67">
        <f>J190</f>
        <v>225000</v>
      </c>
      <c r="K183" s="67">
        <f t="shared" ref="K183:L183" si="59">K190</f>
        <v>12400</v>
      </c>
      <c r="L183" s="67">
        <f t="shared" si="59"/>
        <v>0</v>
      </c>
    </row>
    <row r="184" spans="1:12" ht="15.75" hidden="1" customHeight="1" x14ac:dyDescent="0.2">
      <c r="A184" s="70" t="s">
        <v>58</v>
      </c>
      <c r="B184" s="71" t="s">
        <v>12</v>
      </c>
      <c r="C184" s="71" t="s">
        <v>118</v>
      </c>
      <c r="D184" s="71">
        <v>10</v>
      </c>
      <c r="E184" s="71" t="s">
        <v>130</v>
      </c>
      <c r="F184" s="71" t="s">
        <v>59</v>
      </c>
      <c r="G184" s="39" t="s">
        <v>103</v>
      </c>
      <c r="H184" s="71" t="s">
        <v>0</v>
      </c>
      <c r="I184" s="72" t="s">
        <v>0</v>
      </c>
      <c r="J184" s="67"/>
      <c r="K184" s="67"/>
      <c r="L184" s="67"/>
    </row>
    <row r="185" spans="1:12" ht="12" hidden="1" customHeight="1" x14ac:dyDescent="0.2">
      <c r="A185" s="70" t="s">
        <v>102</v>
      </c>
      <c r="B185" s="71" t="s">
        <v>12</v>
      </c>
      <c r="C185" s="71" t="s">
        <v>118</v>
      </c>
      <c r="D185" s="71">
        <v>10</v>
      </c>
      <c r="E185" s="71" t="s">
        <v>130</v>
      </c>
      <c r="F185" s="71" t="s">
        <v>69</v>
      </c>
      <c r="G185" s="71" t="s">
        <v>103</v>
      </c>
      <c r="H185" s="71" t="s">
        <v>0</v>
      </c>
      <c r="I185" s="72" t="s">
        <v>0</v>
      </c>
      <c r="J185" s="67"/>
      <c r="K185" s="67"/>
      <c r="L185" s="67"/>
    </row>
    <row r="186" spans="1:12" ht="12.75" hidden="1" customHeight="1" x14ac:dyDescent="0.2">
      <c r="A186" s="70" t="s">
        <v>131</v>
      </c>
      <c r="B186" s="71" t="s">
        <v>12</v>
      </c>
      <c r="C186" s="71" t="s">
        <v>118</v>
      </c>
      <c r="D186" s="71">
        <v>10</v>
      </c>
      <c r="E186" s="71" t="s">
        <v>130</v>
      </c>
      <c r="F186" s="71" t="s">
        <v>69</v>
      </c>
      <c r="G186" s="71" t="s">
        <v>103</v>
      </c>
      <c r="H186" s="71" t="s">
        <v>0</v>
      </c>
      <c r="I186" s="72" t="s">
        <v>132</v>
      </c>
      <c r="J186" s="67"/>
      <c r="K186" s="67"/>
      <c r="L186" s="67"/>
    </row>
    <row r="187" spans="1:12" ht="14.25" hidden="1" customHeight="1" x14ac:dyDescent="0.2">
      <c r="A187" s="70" t="s">
        <v>133</v>
      </c>
      <c r="B187" s="71" t="s">
        <v>12</v>
      </c>
      <c r="C187" s="71" t="s">
        <v>118</v>
      </c>
      <c r="D187" s="71">
        <v>10</v>
      </c>
      <c r="E187" s="71" t="s">
        <v>130</v>
      </c>
      <c r="F187" s="71" t="s">
        <v>69</v>
      </c>
      <c r="G187" s="71" t="s">
        <v>123</v>
      </c>
      <c r="H187" s="71" t="s">
        <v>0</v>
      </c>
      <c r="I187" s="72" t="s">
        <v>134</v>
      </c>
      <c r="J187" s="67"/>
      <c r="K187" s="67"/>
      <c r="L187" s="67"/>
    </row>
    <row r="188" spans="1:12" ht="17.25" hidden="1" customHeight="1" x14ac:dyDescent="0.2">
      <c r="A188" s="70" t="s">
        <v>122</v>
      </c>
      <c r="B188" s="71" t="s">
        <v>12</v>
      </c>
      <c r="C188" s="71" t="s">
        <v>118</v>
      </c>
      <c r="D188" s="71">
        <v>10</v>
      </c>
      <c r="E188" s="71" t="s">
        <v>130</v>
      </c>
      <c r="F188" s="71" t="s">
        <v>69</v>
      </c>
      <c r="G188" s="71" t="s">
        <v>123</v>
      </c>
      <c r="H188" s="71" t="s">
        <v>0</v>
      </c>
      <c r="I188" s="72" t="s">
        <v>0</v>
      </c>
      <c r="J188" s="67"/>
      <c r="K188" s="67"/>
      <c r="L188" s="67"/>
    </row>
    <row r="189" spans="1:12" ht="14.45" hidden="1" customHeight="1" x14ac:dyDescent="0.2">
      <c r="A189" s="56" t="s">
        <v>108</v>
      </c>
      <c r="B189" s="39" t="s">
        <v>12</v>
      </c>
      <c r="C189" s="39" t="s">
        <v>118</v>
      </c>
      <c r="D189" s="39">
        <v>10</v>
      </c>
      <c r="E189" s="39" t="s">
        <v>130</v>
      </c>
      <c r="F189" s="39" t="s">
        <v>69</v>
      </c>
      <c r="G189" s="71" t="s">
        <v>0</v>
      </c>
      <c r="H189" s="39" t="s">
        <v>0</v>
      </c>
      <c r="I189" s="57" t="s">
        <v>109</v>
      </c>
      <c r="J189" s="67"/>
      <c r="K189" s="67"/>
      <c r="L189" s="67"/>
    </row>
    <row r="190" spans="1:12" ht="14.25" customHeight="1" x14ac:dyDescent="0.2">
      <c r="A190" s="70" t="s">
        <v>207</v>
      </c>
      <c r="B190" s="71" t="s">
        <v>12</v>
      </c>
      <c r="C190" s="71" t="s">
        <v>118</v>
      </c>
      <c r="D190" s="71">
        <v>10</v>
      </c>
      <c r="E190" s="71" t="s">
        <v>130</v>
      </c>
      <c r="F190" s="71">
        <v>247</v>
      </c>
      <c r="G190" s="39" t="s">
        <v>71</v>
      </c>
      <c r="H190" s="71" t="s">
        <v>0</v>
      </c>
      <c r="I190" s="72" t="s">
        <v>0</v>
      </c>
      <c r="J190" s="67">
        <f>J191</f>
        <v>225000</v>
      </c>
      <c r="K190" s="67">
        <f t="shared" ref="K190:L191" si="60">K191</f>
        <v>12400</v>
      </c>
      <c r="L190" s="67">
        <f t="shared" si="60"/>
        <v>0</v>
      </c>
    </row>
    <row r="191" spans="1:12" ht="14.45" customHeight="1" x14ac:dyDescent="0.2">
      <c r="A191" s="56" t="s">
        <v>70</v>
      </c>
      <c r="B191" s="39" t="s">
        <v>12</v>
      </c>
      <c r="C191" s="39" t="s">
        <v>118</v>
      </c>
      <c r="D191" s="39">
        <v>10</v>
      </c>
      <c r="E191" s="39" t="s">
        <v>130</v>
      </c>
      <c r="F191" s="39">
        <v>247</v>
      </c>
      <c r="G191" s="39" t="s">
        <v>71</v>
      </c>
      <c r="H191" s="39" t="s">
        <v>0</v>
      </c>
      <c r="I191" s="57" t="s">
        <v>0</v>
      </c>
      <c r="J191" s="58">
        <f>J192</f>
        <v>225000</v>
      </c>
      <c r="K191" s="58">
        <f t="shared" si="60"/>
        <v>12400</v>
      </c>
      <c r="L191" s="58">
        <f t="shared" si="60"/>
        <v>0</v>
      </c>
    </row>
    <row r="192" spans="1:12" ht="16.5" customHeight="1" x14ac:dyDescent="0.2">
      <c r="A192" s="56" t="s">
        <v>72</v>
      </c>
      <c r="B192" s="39" t="s">
        <v>12</v>
      </c>
      <c r="C192" s="39" t="s">
        <v>118</v>
      </c>
      <c r="D192" s="39">
        <v>10</v>
      </c>
      <c r="E192" s="39" t="s">
        <v>130</v>
      </c>
      <c r="F192" s="39">
        <v>247</v>
      </c>
      <c r="G192" s="39"/>
      <c r="H192" s="39" t="s">
        <v>0</v>
      </c>
      <c r="I192" s="57" t="s">
        <v>73</v>
      </c>
      <c r="J192" s="58">
        <v>225000</v>
      </c>
      <c r="K192" s="162">
        <f>51000-38600</f>
        <v>12400</v>
      </c>
      <c r="L192" s="58">
        <v>0</v>
      </c>
    </row>
    <row r="193" spans="1:12" ht="15.75" hidden="1" customHeight="1" x14ac:dyDescent="0.2">
      <c r="A193" s="56"/>
      <c r="B193" s="39" t="s">
        <v>12</v>
      </c>
      <c r="C193" s="39" t="s">
        <v>118</v>
      </c>
      <c r="D193" s="39">
        <v>10</v>
      </c>
      <c r="E193" s="39" t="s">
        <v>130</v>
      </c>
      <c r="F193" s="39">
        <v>244</v>
      </c>
      <c r="G193" s="39">
        <v>346</v>
      </c>
      <c r="H193" s="39"/>
      <c r="I193" s="57">
        <v>9000</v>
      </c>
      <c r="J193" s="58">
        <v>0</v>
      </c>
      <c r="K193" s="58"/>
      <c r="L193" s="58"/>
    </row>
    <row r="194" spans="1:12" ht="13.5" customHeight="1" x14ac:dyDescent="0.2">
      <c r="A194" s="133" t="s">
        <v>222</v>
      </c>
      <c r="B194" s="121">
        <v>809</v>
      </c>
      <c r="C194" s="134" t="s">
        <v>35</v>
      </c>
      <c r="D194" s="134" t="s">
        <v>223</v>
      </c>
      <c r="E194" s="121" t="s">
        <v>18</v>
      </c>
      <c r="F194" s="134" t="s">
        <v>57</v>
      </c>
      <c r="G194" s="135"/>
      <c r="H194" s="135"/>
      <c r="I194" s="136"/>
      <c r="J194" s="123">
        <f>J195</f>
        <v>146460</v>
      </c>
      <c r="K194" s="123">
        <f t="shared" ref="K194:L196" si="61">K195</f>
        <v>153440</v>
      </c>
      <c r="L194" s="123">
        <f t="shared" si="61"/>
        <v>208600</v>
      </c>
    </row>
    <row r="195" spans="1:12" ht="15" customHeight="1" x14ac:dyDescent="0.2">
      <c r="A195" s="108" t="s">
        <v>17</v>
      </c>
      <c r="B195" s="71">
        <v>809</v>
      </c>
      <c r="C195" s="94" t="s">
        <v>35</v>
      </c>
      <c r="D195" s="94" t="s">
        <v>223</v>
      </c>
      <c r="E195" s="94" t="s">
        <v>99</v>
      </c>
      <c r="F195" s="94" t="s">
        <v>57</v>
      </c>
      <c r="G195" s="39"/>
      <c r="H195" s="39"/>
      <c r="I195" s="57"/>
      <c r="J195" s="67">
        <f>J196</f>
        <v>146460</v>
      </c>
      <c r="K195" s="67">
        <f t="shared" si="61"/>
        <v>153440</v>
      </c>
      <c r="L195" s="67">
        <f t="shared" si="61"/>
        <v>208600</v>
      </c>
    </row>
    <row r="196" spans="1:12" ht="15.75" customHeight="1" x14ac:dyDescent="0.2">
      <c r="A196" s="108" t="s">
        <v>98</v>
      </c>
      <c r="B196" s="71">
        <v>809</v>
      </c>
      <c r="C196" s="94" t="s">
        <v>35</v>
      </c>
      <c r="D196" s="94" t="s">
        <v>223</v>
      </c>
      <c r="E196" s="94" t="s">
        <v>224</v>
      </c>
      <c r="F196" s="94" t="s">
        <v>57</v>
      </c>
      <c r="G196" s="39"/>
      <c r="H196" s="39"/>
      <c r="I196" s="57"/>
      <c r="J196" s="67">
        <f>J197</f>
        <v>146460</v>
      </c>
      <c r="K196" s="67">
        <f t="shared" si="61"/>
        <v>153440</v>
      </c>
      <c r="L196" s="67">
        <f t="shared" si="61"/>
        <v>208600</v>
      </c>
    </row>
    <row r="197" spans="1:12" ht="15.75" customHeight="1" x14ac:dyDescent="0.2">
      <c r="A197" s="109" t="s">
        <v>186</v>
      </c>
      <c r="B197" s="39">
        <v>809</v>
      </c>
      <c r="C197" s="66" t="s">
        <v>35</v>
      </c>
      <c r="D197" s="66" t="s">
        <v>223</v>
      </c>
      <c r="E197" s="66" t="s">
        <v>224</v>
      </c>
      <c r="F197" s="66" t="s">
        <v>69</v>
      </c>
      <c r="G197" s="39">
        <v>225</v>
      </c>
      <c r="H197" s="39"/>
      <c r="I197" s="57"/>
      <c r="J197" s="58">
        <v>146460</v>
      </c>
      <c r="K197" s="58">
        <v>153440</v>
      </c>
      <c r="L197" s="58">
        <v>208600</v>
      </c>
    </row>
    <row r="198" spans="1:12" ht="16.5" hidden="1" customHeight="1" x14ac:dyDescent="0.2">
      <c r="A198" s="56" t="s">
        <v>225</v>
      </c>
      <c r="B198" s="39" t="s">
        <v>12</v>
      </c>
      <c r="C198" s="66" t="s">
        <v>35</v>
      </c>
      <c r="D198" s="66" t="s">
        <v>223</v>
      </c>
      <c r="E198" s="39" t="s">
        <v>101</v>
      </c>
      <c r="F198" s="39" t="s">
        <v>69</v>
      </c>
      <c r="G198" s="39">
        <v>225</v>
      </c>
      <c r="H198" s="39"/>
      <c r="I198" s="57">
        <v>9000</v>
      </c>
      <c r="J198" s="58">
        <v>0</v>
      </c>
      <c r="K198" s="58"/>
      <c r="L198" s="58"/>
    </row>
    <row r="199" spans="1:12" ht="18" hidden="1" customHeight="1" x14ac:dyDescent="0.2">
      <c r="A199" s="56" t="s">
        <v>225</v>
      </c>
      <c r="B199" s="39" t="s">
        <v>12</v>
      </c>
      <c r="C199" s="66" t="s">
        <v>35</v>
      </c>
      <c r="D199" s="66" t="s">
        <v>223</v>
      </c>
      <c r="E199" s="39" t="s">
        <v>101</v>
      </c>
      <c r="F199" s="39" t="s">
        <v>69</v>
      </c>
      <c r="G199" s="39" t="s">
        <v>65</v>
      </c>
      <c r="H199" s="39" t="s">
        <v>0</v>
      </c>
      <c r="I199" s="57">
        <v>9000</v>
      </c>
      <c r="J199" s="58">
        <v>0</v>
      </c>
      <c r="K199" s="58"/>
      <c r="L199" s="58"/>
    </row>
    <row r="200" spans="1:12" ht="29.25" customHeight="1" x14ac:dyDescent="0.25">
      <c r="A200" s="137" t="s">
        <v>135</v>
      </c>
      <c r="B200" s="138" t="s">
        <v>12</v>
      </c>
      <c r="C200" s="138" t="s">
        <v>136</v>
      </c>
      <c r="D200" s="138" t="s">
        <v>0</v>
      </c>
      <c r="E200" s="138" t="s">
        <v>0</v>
      </c>
      <c r="F200" s="138" t="s">
        <v>0</v>
      </c>
      <c r="G200" s="138" t="s">
        <v>0</v>
      </c>
      <c r="H200" s="138" t="s">
        <v>0</v>
      </c>
      <c r="I200" s="139" t="s">
        <v>0</v>
      </c>
      <c r="J200" s="140">
        <f>J201</f>
        <v>6531160</v>
      </c>
      <c r="K200" s="140">
        <f t="shared" ref="K200:L200" si="62">K201</f>
        <v>0</v>
      </c>
      <c r="L200" s="140">
        <f t="shared" si="62"/>
        <v>0</v>
      </c>
    </row>
    <row r="201" spans="1:12" ht="14.45" customHeight="1" x14ac:dyDescent="0.2">
      <c r="A201" s="70" t="s">
        <v>137</v>
      </c>
      <c r="B201" s="71" t="s">
        <v>12</v>
      </c>
      <c r="C201" s="71" t="s">
        <v>136</v>
      </c>
      <c r="D201" s="71" t="s">
        <v>118</v>
      </c>
      <c r="E201" s="71" t="s">
        <v>0</v>
      </c>
      <c r="F201" s="71" t="s">
        <v>0</v>
      </c>
      <c r="G201" s="71" t="s">
        <v>0</v>
      </c>
      <c r="H201" s="71" t="s">
        <v>0</v>
      </c>
      <c r="I201" s="72" t="s">
        <v>0</v>
      </c>
      <c r="J201" s="67">
        <f>J202+J210</f>
        <v>6531160</v>
      </c>
      <c r="K201" s="67">
        <f t="shared" ref="K201:L201" si="63">K202+K210</f>
        <v>0</v>
      </c>
      <c r="L201" s="67">
        <f t="shared" si="63"/>
        <v>0</v>
      </c>
    </row>
    <row r="202" spans="1:12" ht="14.45" customHeight="1" x14ac:dyDescent="0.2">
      <c r="A202" s="70" t="s">
        <v>17</v>
      </c>
      <c r="B202" s="71" t="s">
        <v>12</v>
      </c>
      <c r="C202" s="71" t="s">
        <v>136</v>
      </c>
      <c r="D202" s="71" t="s">
        <v>118</v>
      </c>
      <c r="E202" s="71" t="s">
        <v>18</v>
      </c>
      <c r="F202" s="71" t="s">
        <v>0</v>
      </c>
      <c r="G202" s="71" t="s">
        <v>0</v>
      </c>
      <c r="H202" s="71" t="s">
        <v>0</v>
      </c>
      <c r="I202" s="72" t="s">
        <v>0</v>
      </c>
      <c r="J202" s="67">
        <f t="shared" ref="J202:J208" si="64">J203</f>
        <v>295000</v>
      </c>
      <c r="K202" s="67">
        <f t="shared" ref="K202:L208" si="65">K203</f>
        <v>0</v>
      </c>
      <c r="L202" s="67">
        <f t="shared" si="65"/>
        <v>0</v>
      </c>
    </row>
    <row r="203" spans="1:12" ht="14.45" customHeight="1" x14ac:dyDescent="0.2">
      <c r="A203" s="70" t="s">
        <v>98</v>
      </c>
      <c r="B203" s="71" t="s">
        <v>12</v>
      </c>
      <c r="C203" s="71" t="s">
        <v>136</v>
      </c>
      <c r="D203" s="71" t="s">
        <v>118</v>
      </c>
      <c r="E203" s="71" t="s">
        <v>99</v>
      </c>
      <c r="F203" s="71" t="s">
        <v>0</v>
      </c>
      <c r="G203" s="71" t="s">
        <v>0</v>
      </c>
      <c r="H203" s="71" t="s">
        <v>0</v>
      </c>
      <c r="I203" s="72" t="s">
        <v>0</v>
      </c>
      <c r="J203" s="67">
        <f t="shared" si="64"/>
        <v>295000</v>
      </c>
      <c r="K203" s="67">
        <f t="shared" si="65"/>
        <v>0</v>
      </c>
      <c r="L203" s="67">
        <f t="shared" si="65"/>
        <v>0</v>
      </c>
    </row>
    <row r="204" spans="1:12" ht="18" customHeight="1" x14ac:dyDescent="0.2">
      <c r="A204" s="70" t="s">
        <v>100</v>
      </c>
      <c r="B204" s="71" t="s">
        <v>12</v>
      </c>
      <c r="C204" s="71" t="s">
        <v>136</v>
      </c>
      <c r="D204" s="71" t="s">
        <v>118</v>
      </c>
      <c r="E204" s="71" t="s">
        <v>101</v>
      </c>
      <c r="F204" s="71" t="s">
        <v>0</v>
      </c>
      <c r="G204" s="71" t="s">
        <v>0</v>
      </c>
      <c r="H204" s="71" t="s">
        <v>0</v>
      </c>
      <c r="I204" s="72" t="s">
        <v>0</v>
      </c>
      <c r="J204" s="67">
        <f t="shared" si="64"/>
        <v>295000</v>
      </c>
      <c r="K204" s="67">
        <f t="shared" si="65"/>
        <v>0</v>
      </c>
      <c r="L204" s="67">
        <f t="shared" si="65"/>
        <v>0</v>
      </c>
    </row>
    <row r="205" spans="1:12" ht="14.25" customHeight="1" x14ac:dyDescent="0.2">
      <c r="A205" s="70" t="s">
        <v>56</v>
      </c>
      <c r="B205" s="71" t="s">
        <v>12</v>
      </c>
      <c r="C205" s="71" t="s">
        <v>136</v>
      </c>
      <c r="D205" s="71" t="s">
        <v>118</v>
      </c>
      <c r="E205" s="71" t="s">
        <v>101</v>
      </c>
      <c r="F205" s="71" t="s">
        <v>57</v>
      </c>
      <c r="G205" s="71" t="s">
        <v>0</v>
      </c>
      <c r="H205" s="71" t="s">
        <v>0</v>
      </c>
      <c r="I205" s="72" t="s">
        <v>0</v>
      </c>
      <c r="J205" s="67">
        <f t="shared" si="64"/>
        <v>295000</v>
      </c>
      <c r="K205" s="67">
        <f t="shared" si="65"/>
        <v>0</v>
      </c>
      <c r="L205" s="67">
        <f t="shared" si="65"/>
        <v>0</v>
      </c>
    </row>
    <row r="206" spans="1:12" ht="16.5" customHeight="1" x14ac:dyDescent="0.2">
      <c r="A206" s="70" t="s">
        <v>58</v>
      </c>
      <c r="B206" s="71" t="s">
        <v>12</v>
      </c>
      <c r="C206" s="71" t="s">
        <v>136</v>
      </c>
      <c r="D206" s="71" t="s">
        <v>118</v>
      </c>
      <c r="E206" s="71" t="s">
        <v>101</v>
      </c>
      <c r="F206" s="71" t="s">
        <v>59</v>
      </c>
      <c r="G206" s="71" t="s">
        <v>0</v>
      </c>
      <c r="H206" s="71" t="s">
        <v>0</v>
      </c>
      <c r="I206" s="72" t="s">
        <v>0</v>
      </c>
      <c r="J206" s="67">
        <f t="shared" si="64"/>
        <v>295000</v>
      </c>
      <c r="K206" s="67">
        <f t="shared" si="65"/>
        <v>0</v>
      </c>
      <c r="L206" s="67">
        <f t="shared" si="65"/>
        <v>0</v>
      </c>
    </row>
    <row r="207" spans="1:12" ht="21.75" customHeight="1" x14ac:dyDescent="0.2">
      <c r="A207" s="56" t="s">
        <v>207</v>
      </c>
      <c r="B207" s="39" t="s">
        <v>12</v>
      </c>
      <c r="C207" s="39" t="s">
        <v>136</v>
      </c>
      <c r="D207" s="39" t="s">
        <v>118</v>
      </c>
      <c r="E207" s="39" t="s">
        <v>101</v>
      </c>
      <c r="F207" s="39">
        <v>247</v>
      </c>
      <c r="G207" s="39" t="s">
        <v>71</v>
      </c>
      <c r="H207" s="39" t="s">
        <v>0</v>
      </c>
      <c r="I207" s="57" t="s">
        <v>0</v>
      </c>
      <c r="J207" s="58">
        <f t="shared" si="64"/>
        <v>295000</v>
      </c>
      <c r="K207" s="58">
        <f t="shared" si="65"/>
        <v>0</v>
      </c>
      <c r="L207" s="58">
        <f t="shared" si="65"/>
        <v>0</v>
      </c>
    </row>
    <row r="208" spans="1:12" ht="15" customHeight="1" x14ac:dyDescent="0.2">
      <c r="A208" s="56" t="s">
        <v>70</v>
      </c>
      <c r="B208" s="39" t="s">
        <v>12</v>
      </c>
      <c r="C208" s="39" t="s">
        <v>136</v>
      </c>
      <c r="D208" s="39" t="s">
        <v>118</v>
      </c>
      <c r="E208" s="39" t="s">
        <v>101</v>
      </c>
      <c r="F208" s="39">
        <v>247</v>
      </c>
      <c r="G208" s="39" t="s">
        <v>71</v>
      </c>
      <c r="H208" s="39" t="s">
        <v>0</v>
      </c>
      <c r="I208" s="57" t="s">
        <v>0</v>
      </c>
      <c r="J208" s="58">
        <f t="shared" si="64"/>
        <v>295000</v>
      </c>
      <c r="K208" s="58">
        <f t="shared" si="65"/>
        <v>0</v>
      </c>
      <c r="L208" s="58">
        <f t="shared" si="65"/>
        <v>0</v>
      </c>
    </row>
    <row r="209" spans="1:13" ht="15" customHeight="1" x14ac:dyDescent="0.2">
      <c r="A209" s="56" t="s">
        <v>74</v>
      </c>
      <c r="B209" s="39" t="s">
        <v>12</v>
      </c>
      <c r="C209" s="39" t="s">
        <v>136</v>
      </c>
      <c r="D209" s="39" t="s">
        <v>118</v>
      </c>
      <c r="E209" s="39" t="s">
        <v>101</v>
      </c>
      <c r="F209" s="39">
        <v>247</v>
      </c>
      <c r="G209" s="39">
        <v>223</v>
      </c>
      <c r="H209" s="39" t="s">
        <v>0</v>
      </c>
      <c r="I209" s="57" t="s">
        <v>75</v>
      </c>
      <c r="J209" s="58">
        <v>295000</v>
      </c>
      <c r="K209" s="58">
        <v>0</v>
      </c>
      <c r="L209" s="58">
        <v>0</v>
      </c>
    </row>
    <row r="210" spans="1:13" ht="17.25" customHeight="1" x14ac:dyDescent="0.2">
      <c r="A210" s="70" t="s">
        <v>138</v>
      </c>
      <c r="B210" s="71" t="s">
        <v>12</v>
      </c>
      <c r="C210" s="71" t="s">
        <v>136</v>
      </c>
      <c r="D210" s="71" t="s">
        <v>118</v>
      </c>
      <c r="E210" s="71" t="s">
        <v>183</v>
      </c>
      <c r="F210" s="71" t="s">
        <v>0</v>
      </c>
      <c r="G210" s="71" t="s">
        <v>0</v>
      </c>
      <c r="H210" s="71" t="s">
        <v>0</v>
      </c>
      <c r="I210" s="72" t="s">
        <v>0</v>
      </c>
      <c r="J210" s="67">
        <f>J211</f>
        <v>6236160</v>
      </c>
      <c r="K210" s="67">
        <f t="shared" ref="K210:L212" si="66">K211</f>
        <v>0</v>
      </c>
      <c r="L210" s="67">
        <f t="shared" si="66"/>
        <v>0</v>
      </c>
    </row>
    <row r="211" spans="1:13" ht="15" customHeight="1" x14ac:dyDescent="0.2">
      <c r="A211" s="70" t="s">
        <v>56</v>
      </c>
      <c r="B211" s="71" t="s">
        <v>12</v>
      </c>
      <c r="C211" s="71" t="s">
        <v>136</v>
      </c>
      <c r="D211" s="71" t="s">
        <v>118</v>
      </c>
      <c r="E211" s="71" t="s">
        <v>183</v>
      </c>
      <c r="F211" s="71" t="s">
        <v>57</v>
      </c>
      <c r="G211" s="71" t="s">
        <v>0</v>
      </c>
      <c r="H211" s="71" t="s">
        <v>0</v>
      </c>
      <c r="I211" s="72" t="s">
        <v>0</v>
      </c>
      <c r="J211" s="67">
        <f>J212</f>
        <v>6236160</v>
      </c>
      <c r="K211" s="67">
        <f t="shared" si="66"/>
        <v>0</v>
      </c>
      <c r="L211" s="67">
        <f t="shared" si="66"/>
        <v>0</v>
      </c>
    </row>
    <row r="212" spans="1:13" ht="18" customHeight="1" x14ac:dyDescent="0.2">
      <c r="A212" s="70" t="s">
        <v>58</v>
      </c>
      <c r="B212" s="71" t="s">
        <v>12</v>
      </c>
      <c r="C212" s="71" t="s">
        <v>136</v>
      </c>
      <c r="D212" s="71" t="s">
        <v>118</v>
      </c>
      <c r="E212" s="71" t="s">
        <v>183</v>
      </c>
      <c r="F212" s="71" t="s">
        <v>59</v>
      </c>
      <c r="G212" s="39" t="s">
        <v>0</v>
      </c>
      <c r="H212" s="71" t="s">
        <v>0</v>
      </c>
      <c r="I212" s="72" t="s">
        <v>0</v>
      </c>
      <c r="J212" s="67">
        <f>J213</f>
        <v>6236160</v>
      </c>
      <c r="K212" s="67">
        <f t="shared" si="66"/>
        <v>0</v>
      </c>
      <c r="L212" s="67">
        <f t="shared" si="66"/>
        <v>0</v>
      </c>
    </row>
    <row r="213" spans="1:13" ht="17.25" customHeight="1" x14ac:dyDescent="0.2">
      <c r="A213" s="56" t="s">
        <v>68</v>
      </c>
      <c r="B213" s="39" t="s">
        <v>12</v>
      </c>
      <c r="C213" s="39" t="s">
        <v>136</v>
      </c>
      <c r="D213" s="39" t="s">
        <v>118</v>
      </c>
      <c r="E213" s="39" t="s">
        <v>183</v>
      </c>
      <c r="F213" s="39" t="s">
        <v>69</v>
      </c>
      <c r="G213" s="39">
        <v>226</v>
      </c>
      <c r="H213" s="39" t="s">
        <v>0</v>
      </c>
      <c r="I213" s="57" t="s">
        <v>0</v>
      </c>
      <c r="J213" s="67">
        <f>J215</f>
        <v>6236160</v>
      </c>
      <c r="K213" s="67">
        <f t="shared" ref="K213:L213" si="67">K215</f>
        <v>0</v>
      </c>
      <c r="L213" s="67">
        <f t="shared" si="67"/>
        <v>0</v>
      </c>
    </row>
    <row r="214" spans="1:13" hidden="1" x14ac:dyDescent="0.2">
      <c r="A214" s="56" t="s">
        <v>64</v>
      </c>
      <c r="B214" s="39">
        <v>809</v>
      </c>
      <c r="C214" s="39" t="s">
        <v>136</v>
      </c>
      <c r="D214" s="39" t="s">
        <v>118</v>
      </c>
      <c r="E214" s="39" t="s">
        <v>183</v>
      </c>
      <c r="F214" s="39">
        <v>244</v>
      </c>
      <c r="G214" s="39">
        <v>226</v>
      </c>
      <c r="H214" s="39"/>
      <c r="I214" s="57"/>
      <c r="J214" s="58"/>
      <c r="K214" s="58">
        <v>0</v>
      </c>
      <c r="L214" s="58">
        <v>0</v>
      </c>
    </row>
    <row r="215" spans="1:13" ht="16.5" customHeight="1" x14ac:dyDescent="0.2">
      <c r="A215" s="56" t="s">
        <v>104</v>
      </c>
      <c r="B215" s="39">
        <v>809</v>
      </c>
      <c r="C215" s="39" t="s">
        <v>136</v>
      </c>
      <c r="D215" s="39" t="s">
        <v>118</v>
      </c>
      <c r="E215" s="39" t="s">
        <v>183</v>
      </c>
      <c r="F215" s="39">
        <v>244</v>
      </c>
      <c r="G215" s="39">
        <v>226</v>
      </c>
      <c r="H215" s="39"/>
      <c r="I215" s="57">
        <v>9000</v>
      </c>
      <c r="J215" s="58">
        <v>6236160</v>
      </c>
      <c r="K215" s="58">
        <v>0</v>
      </c>
      <c r="L215" s="58">
        <v>0</v>
      </c>
    </row>
    <row r="216" spans="1:13" ht="15" hidden="1" customHeight="1" x14ac:dyDescent="0.2">
      <c r="A216" s="56"/>
      <c r="B216" s="39">
        <v>809</v>
      </c>
      <c r="C216" s="39" t="s">
        <v>136</v>
      </c>
      <c r="D216" s="39" t="s">
        <v>118</v>
      </c>
      <c r="E216" s="39" t="s">
        <v>250</v>
      </c>
      <c r="F216" s="39">
        <v>244</v>
      </c>
      <c r="G216" s="39">
        <v>226</v>
      </c>
      <c r="H216" s="39"/>
      <c r="I216" s="57">
        <v>9000</v>
      </c>
      <c r="J216" s="58">
        <v>0</v>
      </c>
      <c r="K216" s="58"/>
      <c r="L216" s="58"/>
    </row>
    <row r="217" spans="1:13" ht="30" customHeight="1" x14ac:dyDescent="0.25">
      <c r="A217" s="124" t="s">
        <v>139</v>
      </c>
      <c r="B217" s="125" t="s">
        <v>12</v>
      </c>
      <c r="C217" s="125" t="s">
        <v>140</v>
      </c>
      <c r="D217" s="125" t="s">
        <v>0</v>
      </c>
      <c r="E217" s="125" t="s">
        <v>0</v>
      </c>
      <c r="F217" s="125" t="s">
        <v>0</v>
      </c>
      <c r="G217" s="125" t="s">
        <v>0</v>
      </c>
      <c r="H217" s="125" t="s">
        <v>0</v>
      </c>
      <c r="I217" s="127" t="s">
        <v>0</v>
      </c>
      <c r="J217" s="128">
        <f>J218</f>
        <v>9595947.2999999989</v>
      </c>
      <c r="K217" s="128">
        <f t="shared" ref="K217:L219" si="68">K218</f>
        <v>8129730.3499999996</v>
      </c>
      <c r="L217" s="128">
        <f t="shared" si="68"/>
        <v>8129730.3499999996</v>
      </c>
    </row>
    <row r="218" spans="1:13" ht="14.45" customHeight="1" x14ac:dyDescent="0.2">
      <c r="A218" s="70" t="s">
        <v>141</v>
      </c>
      <c r="B218" s="71" t="s">
        <v>12</v>
      </c>
      <c r="C218" s="71" t="s">
        <v>140</v>
      </c>
      <c r="D218" s="71" t="s">
        <v>14</v>
      </c>
      <c r="E218" s="71" t="s">
        <v>0</v>
      </c>
      <c r="F218" s="71" t="s">
        <v>0</v>
      </c>
      <c r="G218" s="71" t="s">
        <v>0</v>
      </c>
      <c r="H218" s="71" t="s">
        <v>0</v>
      </c>
      <c r="I218" s="72" t="s">
        <v>0</v>
      </c>
      <c r="J218" s="67">
        <f>J219</f>
        <v>9595947.2999999989</v>
      </c>
      <c r="K218" s="67">
        <f t="shared" si="68"/>
        <v>8129730.3499999996</v>
      </c>
      <c r="L218" s="67">
        <f t="shared" si="68"/>
        <v>8129730.3499999996</v>
      </c>
    </row>
    <row r="219" spans="1:13" ht="17.25" customHeight="1" x14ac:dyDescent="0.2">
      <c r="A219" s="70" t="s">
        <v>142</v>
      </c>
      <c r="B219" s="71" t="s">
        <v>12</v>
      </c>
      <c r="C219" s="71" t="s">
        <v>140</v>
      </c>
      <c r="D219" s="71" t="s">
        <v>14</v>
      </c>
      <c r="E219" s="71" t="s">
        <v>234</v>
      </c>
      <c r="F219" s="71" t="s">
        <v>0</v>
      </c>
      <c r="G219" s="71" t="s">
        <v>0</v>
      </c>
      <c r="H219" s="71" t="s">
        <v>0</v>
      </c>
      <c r="I219" s="72" t="s">
        <v>0</v>
      </c>
      <c r="J219" s="67">
        <f>J220</f>
        <v>9595947.2999999989</v>
      </c>
      <c r="K219" s="67">
        <f t="shared" si="68"/>
        <v>8129730.3499999996</v>
      </c>
      <c r="L219" s="67">
        <f t="shared" si="68"/>
        <v>8129730.3499999996</v>
      </c>
    </row>
    <row r="220" spans="1:13" ht="24" customHeight="1" x14ac:dyDescent="0.2">
      <c r="A220" s="70" t="s">
        <v>143</v>
      </c>
      <c r="B220" s="71" t="s">
        <v>12</v>
      </c>
      <c r="C220" s="71" t="s">
        <v>140</v>
      </c>
      <c r="D220" s="71" t="s">
        <v>14</v>
      </c>
      <c r="E220" s="71" t="s">
        <v>234</v>
      </c>
      <c r="F220" s="71"/>
      <c r="G220" s="39"/>
      <c r="H220" s="71" t="s">
        <v>0</v>
      </c>
      <c r="I220" s="72" t="s">
        <v>0</v>
      </c>
      <c r="J220" s="67">
        <f>J221+J272</f>
        <v>9595947.2999999989</v>
      </c>
      <c r="K220" s="67">
        <f t="shared" ref="K220:L220" si="69">K221+K272</f>
        <v>8129730.3499999996</v>
      </c>
      <c r="L220" s="67">
        <f t="shared" si="69"/>
        <v>8129730.3499999996</v>
      </c>
    </row>
    <row r="221" spans="1:13" ht="39" customHeight="1" x14ac:dyDescent="0.2">
      <c r="A221" s="56" t="s">
        <v>144</v>
      </c>
      <c r="B221" s="39" t="s">
        <v>12</v>
      </c>
      <c r="C221" s="39" t="s">
        <v>140</v>
      </c>
      <c r="D221" s="39" t="s">
        <v>14</v>
      </c>
      <c r="E221" s="39" t="s">
        <v>234</v>
      </c>
      <c r="F221" s="39">
        <v>611</v>
      </c>
      <c r="G221" s="39">
        <v>241</v>
      </c>
      <c r="H221" s="39" t="s">
        <v>0</v>
      </c>
      <c r="I221" s="107" t="s">
        <v>218</v>
      </c>
      <c r="J221" s="58">
        <f>8896145.7+599801.6</f>
        <v>9495947.2999999989</v>
      </c>
      <c r="K221" s="58">
        <f>8129730.35</f>
        <v>8129730.3499999996</v>
      </c>
      <c r="L221" s="58">
        <f>8129730.35</f>
        <v>8129730.3499999996</v>
      </c>
      <c r="M221" s="69"/>
    </row>
    <row r="222" spans="1:13" hidden="1" x14ac:dyDescent="0.2">
      <c r="A222" s="56" t="s">
        <v>23</v>
      </c>
      <c r="B222" s="39" t="s">
        <v>12</v>
      </c>
      <c r="C222" s="39" t="s">
        <v>140</v>
      </c>
      <c r="D222" s="39" t="s">
        <v>14</v>
      </c>
      <c r="E222" s="39"/>
      <c r="F222" s="39" t="s">
        <v>24</v>
      </c>
      <c r="G222" s="39" t="s">
        <v>0</v>
      </c>
      <c r="H222" s="39" t="s">
        <v>0</v>
      </c>
      <c r="I222" s="57" t="s">
        <v>0</v>
      </c>
      <c r="J222" s="58"/>
      <c r="K222" s="58">
        <v>6784668.7999999998</v>
      </c>
      <c r="L222" s="58">
        <v>6714148.8000000007</v>
      </c>
    </row>
    <row r="223" spans="1:13" ht="25.5" hidden="1" x14ac:dyDescent="0.2">
      <c r="A223" s="56" t="s">
        <v>25</v>
      </c>
      <c r="B223" s="39" t="s">
        <v>12</v>
      </c>
      <c r="C223" s="39" t="s">
        <v>140</v>
      </c>
      <c r="D223" s="39" t="s">
        <v>14</v>
      </c>
      <c r="E223" s="39"/>
      <c r="F223" s="39" t="s">
        <v>26</v>
      </c>
      <c r="G223" s="39" t="s">
        <v>0</v>
      </c>
      <c r="H223" s="39" t="s">
        <v>0</v>
      </c>
      <c r="I223" s="57" t="s">
        <v>0</v>
      </c>
      <c r="J223" s="58">
        <f>J224+J229+J232+J237+J238+J241+J242+J245</f>
        <v>9495946.8499999996</v>
      </c>
      <c r="K223" s="58">
        <v>6784668.7999999998</v>
      </c>
      <c r="L223" s="58">
        <v>6714148.8000000007</v>
      </c>
    </row>
    <row r="224" spans="1:13" hidden="1" x14ac:dyDescent="0.2">
      <c r="A224" s="56" t="s">
        <v>27</v>
      </c>
      <c r="B224" s="39" t="s">
        <v>12</v>
      </c>
      <c r="C224" s="39" t="s">
        <v>140</v>
      </c>
      <c r="D224" s="39" t="s">
        <v>14</v>
      </c>
      <c r="E224" s="39"/>
      <c r="F224" s="39" t="s">
        <v>28</v>
      </c>
      <c r="G224" s="39">
        <v>210</v>
      </c>
      <c r="H224" s="39" t="s">
        <v>0</v>
      </c>
      <c r="I224" s="57" t="s">
        <v>0</v>
      </c>
      <c r="J224" s="58">
        <v>8129730.3499999996</v>
      </c>
      <c r="K224" s="58">
        <v>6784668.7999999998</v>
      </c>
      <c r="L224" s="58">
        <v>6714148.8000000007</v>
      </c>
    </row>
    <row r="225" spans="1:12" hidden="1" x14ac:dyDescent="0.2">
      <c r="A225" s="56" t="s">
        <v>29</v>
      </c>
      <c r="B225" s="39" t="s">
        <v>12</v>
      </c>
      <c r="C225" s="39" t="s">
        <v>140</v>
      </c>
      <c r="D225" s="39" t="s">
        <v>14</v>
      </c>
      <c r="E225" s="39"/>
      <c r="F225" s="39" t="s">
        <v>28</v>
      </c>
      <c r="G225" s="39">
        <v>211</v>
      </c>
      <c r="H225" s="39" t="s">
        <v>0</v>
      </c>
      <c r="I225" s="57" t="s">
        <v>0</v>
      </c>
      <c r="J225" s="58">
        <v>5783355.7599999998</v>
      </c>
      <c r="K225" s="58">
        <v>5210959.1399999997</v>
      </c>
      <c r="L225" s="58">
        <v>5156796.32</v>
      </c>
    </row>
    <row r="226" spans="1:12" ht="25.5" hidden="1" x14ac:dyDescent="0.2">
      <c r="A226" s="56" t="s">
        <v>32</v>
      </c>
      <c r="B226" s="39" t="s">
        <v>12</v>
      </c>
      <c r="C226" s="39" t="s">
        <v>140</v>
      </c>
      <c r="D226" s="39" t="s">
        <v>14</v>
      </c>
      <c r="E226" s="39"/>
      <c r="F226" s="39" t="s">
        <v>28</v>
      </c>
      <c r="G226" s="39">
        <v>213</v>
      </c>
      <c r="H226" s="39" t="s">
        <v>0</v>
      </c>
      <c r="I226" s="57" t="s">
        <v>0</v>
      </c>
      <c r="J226" s="58">
        <v>1746573.44</v>
      </c>
      <c r="K226" s="58">
        <v>1573709.66</v>
      </c>
      <c r="L226" s="58">
        <v>1557352.48</v>
      </c>
    </row>
    <row r="227" spans="1:12" ht="38.25" hidden="1" x14ac:dyDescent="0.2">
      <c r="A227" s="56" t="s">
        <v>38</v>
      </c>
      <c r="B227" s="39" t="s">
        <v>12</v>
      </c>
      <c r="C227" s="39" t="s">
        <v>140</v>
      </c>
      <c r="D227" s="39" t="s">
        <v>14</v>
      </c>
      <c r="E227" s="39"/>
      <c r="F227" s="39" t="s">
        <v>39</v>
      </c>
      <c r="G227" s="39" t="s">
        <v>51</v>
      </c>
      <c r="H227" s="39" t="s">
        <v>0</v>
      </c>
      <c r="I227" s="57" t="s">
        <v>0</v>
      </c>
      <c r="J227" s="58"/>
      <c r="K227" s="58">
        <v>0</v>
      </c>
      <c r="L227" s="58">
        <v>0</v>
      </c>
    </row>
    <row r="228" spans="1:12" hidden="1" x14ac:dyDescent="0.2">
      <c r="A228" s="56" t="s">
        <v>50</v>
      </c>
      <c r="B228" s="39" t="s">
        <v>12</v>
      </c>
      <c r="C228" s="39" t="s">
        <v>140</v>
      </c>
      <c r="D228" s="39" t="s">
        <v>14</v>
      </c>
      <c r="E228" s="39"/>
      <c r="F228" s="39" t="s">
        <v>39</v>
      </c>
      <c r="G228" s="39" t="s">
        <v>51</v>
      </c>
      <c r="H228" s="39" t="s">
        <v>0</v>
      </c>
      <c r="I228" s="57" t="s">
        <v>0</v>
      </c>
      <c r="J228" s="58"/>
      <c r="K228" s="58">
        <v>0</v>
      </c>
      <c r="L228" s="58">
        <v>0</v>
      </c>
    </row>
    <row r="229" spans="1:12" ht="25.5" hidden="1" x14ac:dyDescent="0.2">
      <c r="A229" s="56" t="s">
        <v>42</v>
      </c>
      <c r="B229" s="39" t="s">
        <v>12</v>
      </c>
      <c r="C229" s="39" t="s">
        <v>140</v>
      </c>
      <c r="D229" s="39" t="s">
        <v>14</v>
      </c>
      <c r="E229" s="39"/>
      <c r="F229" s="39" t="s">
        <v>39</v>
      </c>
      <c r="G229" s="39" t="s">
        <v>51</v>
      </c>
      <c r="H229" s="39" t="s">
        <v>0</v>
      </c>
      <c r="I229" s="57" t="s">
        <v>43</v>
      </c>
      <c r="J229" s="58">
        <v>120000</v>
      </c>
      <c r="K229" s="58">
        <v>0</v>
      </c>
      <c r="L229" s="58">
        <v>0</v>
      </c>
    </row>
    <row r="230" spans="1:12" ht="25.5" hidden="1" x14ac:dyDescent="0.2">
      <c r="A230" s="56" t="s">
        <v>52</v>
      </c>
      <c r="B230" s="39" t="s">
        <v>12</v>
      </c>
      <c r="C230" s="39" t="s">
        <v>140</v>
      </c>
      <c r="D230" s="39" t="s">
        <v>14</v>
      </c>
      <c r="E230" s="39"/>
      <c r="F230" s="39" t="s">
        <v>39</v>
      </c>
      <c r="G230" s="39" t="s">
        <v>65</v>
      </c>
      <c r="H230" s="39" t="s">
        <v>0</v>
      </c>
      <c r="I230" s="57" t="s">
        <v>53</v>
      </c>
      <c r="J230" s="58"/>
      <c r="K230" s="58">
        <v>0</v>
      </c>
      <c r="L230" s="58">
        <v>0</v>
      </c>
    </row>
    <row r="231" spans="1:12" hidden="1" x14ac:dyDescent="0.2">
      <c r="A231" s="56" t="s">
        <v>64</v>
      </c>
      <c r="B231" s="39" t="s">
        <v>12</v>
      </c>
      <c r="C231" s="39" t="s">
        <v>140</v>
      </c>
      <c r="D231" s="39" t="s">
        <v>14</v>
      </c>
      <c r="E231" s="39"/>
      <c r="F231" s="39" t="s">
        <v>39</v>
      </c>
      <c r="G231" s="39" t="s">
        <v>65</v>
      </c>
      <c r="H231" s="39" t="s">
        <v>0</v>
      </c>
      <c r="I231" s="57" t="s">
        <v>0</v>
      </c>
      <c r="J231" s="58"/>
      <c r="K231" s="58">
        <v>0</v>
      </c>
      <c r="L231" s="58">
        <v>0</v>
      </c>
    </row>
    <row r="232" spans="1:12" ht="25.5" hidden="1" x14ac:dyDescent="0.2">
      <c r="A232" s="56" t="s">
        <v>52</v>
      </c>
      <c r="B232" s="39" t="s">
        <v>12</v>
      </c>
      <c r="C232" s="39" t="s">
        <v>140</v>
      </c>
      <c r="D232" s="39" t="s">
        <v>14</v>
      </c>
      <c r="E232" s="39"/>
      <c r="F232" s="39" t="s">
        <v>39</v>
      </c>
      <c r="G232" s="39" t="s">
        <v>0</v>
      </c>
      <c r="H232" s="39" t="s">
        <v>0</v>
      </c>
      <c r="I232" s="57" t="s">
        <v>53</v>
      </c>
      <c r="J232" s="58">
        <v>75000</v>
      </c>
      <c r="K232" s="58">
        <v>0</v>
      </c>
      <c r="L232" s="58">
        <v>0</v>
      </c>
    </row>
    <row r="233" spans="1:12" ht="25.5" hidden="1" x14ac:dyDescent="0.2">
      <c r="A233" s="56" t="s">
        <v>56</v>
      </c>
      <c r="B233" s="39" t="s">
        <v>12</v>
      </c>
      <c r="C233" s="39" t="s">
        <v>140</v>
      </c>
      <c r="D233" s="39" t="s">
        <v>14</v>
      </c>
      <c r="E233" s="39"/>
      <c r="F233" s="39" t="s">
        <v>57</v>
      </c>
      <c r="G233" s="39" t="s">
        <v>0</v>
      </c>
      <c r="H233" s="39" t="s">
        <v>0</v>
      </c>
      <c r="I233" s="57" t="s">
        <v>0</v>
      </c>
      <c r="J233" s="58"/>
      <c r="K233" s="58">
        <v>0</v>
      </c>
      <c r="L233" s="58">
        <v>0</v>
      </c>
    </row>
    <row r="234" spans="1:12" ht="25.5" hidden="1" x14ac:dyDescent="0.2">
      <c r="A234" s="56" t="s">
        <v>58</v>
      </c>
      <c r="B234" s="39" t="s">
        <v>12</v>
      </c>
      <c r="C234" s="39" t="s">
        <v>140</v>
      </c>
      <c r="D234" s="39" t="s">
        <v>14</v>
      </c>
      <c r="E234" s="39"/>
      <c r="F234" s="39" t="s">
        <v>59</v>
      </c>
      <c r="G234" s="39" t="s">
        <v>0</v>
      </c>
      <c r="H234" s="39" t="s">
        <v>0</v>
      </c>
      <c r="I234" s="57" t="s">
        <v>0</v>
      </c>
      <c r="J234" s="58"/>
      <c r="K234" s="58">
        <v>0</v>
      </c>
      <c r="L234" s="58">
        <v>0</v>
      </c>
    </row>
    <row r="235" spans="1:12" ht="25.5" hidden="1" x14ac:dyDescent="0.2">
      <c r="A235" s="56" t="s">
        <v>60</v>
      </c>
      <c r="B235" s="39" t="s">
        <v>12</v>
      </c>
      <c r="C235" s="39" t="s">
        <v>140</v>
      </c>
      <c r="D235" s="39" t="s">
        <v>14</v>
      </c>
      <c r="E235" s="39"/>
      <c r="F235" s="39" t="s">
        <v>61</v>
      </c>
      <c r="G235" s="39" t="s">
        <v>63</v>
      </c>
      <c r="H235" s="39" t="s">
        <v>0</v>
      </c>
      <c r="I235" s="57" t="s">
        <v>0</v>
      </c>
      <c r="J235" s="58"/>
      <c r="K235" s="58">
        <v>0</v>
      </c>
      <c r="L235" s="58">
        <v>0</v>
      </c>
    </row>
    <row r="236" spans="1:12" ht="25.5" hidden="1" x14ac:dyDescent="0.2">
      <c r="A236" s="56" t="s">
        <v>66</v>
      </c>
      <c r="B236" s="39">
        <v>809</v>
      </c>
      <c r="C236" s="39" t="s">
        <v>140</v>
      </c>
      <c r="D236" s="39" t="s">
        <v>14</v>
      </c>
      <c r="E236" s="39"/>
      <c r="F236" s="39">
        <v>242</v>
      </c>
      <c r="G236" s="39" t="s">
        <v>0</v>
      </c>
      <c r="H236" s="39"/>
      <c r="I236" s="57">
        <v>1136</v>
      </c>
      <c r="J236" s="58"/>
      <c r="K236" s="58">
        <v>0</v>
      </c>
      <c r="L236" s="58">
        <v>0</v>
      </c>
    </row>
    <row r="237" spans="1:12" ht="51" hidden="1" x14ac:dyDescent="0.2">
      <c r="A237" s="56" t="s">
        <v>68</v>
      </c>
      <c r="B237" s="39" t="s">
        <v>12</v>
      </c>
      <c r="C237" s="39" t="s">
        <v>140</v>
      </c>
      <c r="D237" s="39" t="s">
        <v>14</v>
      </c>
      <c r="E237" s="39"/>
      <c r="F237" s="39" t="s">
        <v>69</v>
      </c>
      <c r="G237" s="39"/>
      <c r="H237" s="39" t="s">
        <v>0</v>
      </c>
      <c r="I237" s="57" t="s">
        <v>0</v>
      </c>
      <c r="J237" s="58">
        <v>78050</v>
      </c>
      <c r="K237" s="58">
        <v>0</v>
      </c>
      <c r="L237" s="58">
        <v>0</v>
      </c>
    </row>
    <row r="238" spans="1:12" hidden="1" x14ac:dyDescent="0.2">
      <c r="A238" s="56" t="s">
        <v>62</v>
      </c>
      <c r="B238" s="39" t="s">
        <v>12</v>
      </c>
      <c r="C238" s="39" t="s">
        <v>140</v>
      </c>
      <c r="D238" s="39" t="s">
        <v>14</v>
      </c>
      <c r="E238" s="39"/>
      <c r="F238" s="39">
        <v>244</v>
      </c>
      <c r="G238" s="39">
        <v>221</v>
      </c>
      <c r="H238" s="39" t="s">
        <v>0</v>
      </c>
      <c r="I238" s="57" t="s">
        <v>0</v>
      </c>
      <c r="J238" s="58">
        <v>118800</v>
      </c>
      <c r="K238" s="58">
        <v>0</v>
      </c>
      <c r="L238" s="58">
        <v>0</v>
      </c>
    </row>
    <row r="239" spans="1:12" hidden="1" x14ac:dyDescent="0.2">
      <c r="A239" s="56" t="s">
        <v>145</v>
      </c>
      <c r="B239" s="39" t="s">
        <v>12</v>
      </c>
      <c r="C239" s="39" t="s">
        <v>140</v>
      </c>
      <c r="D239" s="39" t="s">
        <v>14</v>
      </c>
      <c r="E239" s="39"/>
      <c r="F239" s="39" t="s">
        <v>69</v>
      </c>
      <c r="G239" s="39" t="s">
        <v>146</v>
      </c>
      <c r="H239" s="39" t="s">
        <v>0</v>
      </c>
      <c r="I239" s="57" t="s">
        <v>0</v>
      </c>
      <c r="J239" s="58"/>
      <c r="K239" s="58">
        <v>0</v>
      </c>
      <c r="L239" s="58">
        <v>0</v>
      </c>
    </row>
    <row r="240" spans="1:12" ht="33" hidden="1" customHeight="1" x14ac:dyDescent="0.2">
      <c r="A240" s="56" t="s">
        <v>147</v>
      </c>
      <c r="B240" s="39" t="s">
        <v>12</v>
      </c>
      <c r="C240" s="39" t="s">
        <v>140</v>
      </c>
      <c r="D240" s="39" t="s">
        <v>14</v>
      </c>
      <c r="E240" s="39"/>
      <c r="F240" s="39" t="s">
        <v>69</v>
      </c>
      <c r="G240" s="39" t="s">
        <v>71</v>
      </c>
      <c r="H240" s="39" t="s">
        <v>0</v>
      </c>
      <c r="I240" s="57" t="s">
        <v>148</v>
      </c>
      <c r="J240" s="58"/>
      <c r="K240" s="58">
        <v>0</v>
      </c>
      <c r="L240" s="58">
        <v>0</v>
      </c>
    </row>
    <row r="241" spans="1:12" ht="33" hidden="1" customHeight="1" x14ac:dyDescent="0.2">
      <c r="A241" s="56" t="s">
        <v>70</v>
      </c>
      <c r="B241" s="39" t="s">
        <v>12</v>
      </c>
      <c r="C241" s="39" t="s">
        <v>140</v>
      </c>
      <c r="D241" s="39" t="s">
        <v>14</v>
      </c>
      <c r="E241" s="39"/>
      <c r="F241" s="39" t="s">
        <v>69</v>
      </c>
      <c r="G241" s="39" t="s">
        <v>71</v>
      </c>
      <c r="H241" s="39" t="s">
        <v>0</v>
      </c>
      <c r="I241" s="57" t="s">
        <v>0</v>
      </c>
      <c r="J241" s="58">
        <v>21000</v>
      </c>
      <c r="K241" s="58">
        <v>0</v>
      </c>
      <c r="L241" s="58">
        <v>0</v>
      </c>
    </row>
    <row r="242" spans="1:12" ht="25.5" hidden="1" x14ac:dyDescent="0.2">
      <c r="A242" s="56" t="s">
        <v>72</v>
      </c>
      <c r="B242" s="39" t="s">
        <v>12</v>
      </c>
      <c r="C242" s="39" t="s">
        <v>140</v>
      </c>
      <c r="D242" s="39" t="s">
        <v>14</v>
      </c>
      <c r="E242" s="39"/>
      <c r="F242" s="39" t="s">
        <v>69</v>
      </c>
      <c r="G242" s="39" t="s">
        <v>71</v>
      </c>
      <c r="H242" s="39" t="s">
        <v>0</v>
      </c>
      <c r="I242" s="57" t="s">
        <v>73</v>
      </c>
      <c r="J242" s="58">
        <v>883532.26</v>
      </c>
      <c r="K242" s="58">
        <v>0</v>
      </c>
      <c r="L242" s="58">
        <v>0</v>
      </c>
    </row>
    <row r="243" spans="1:12" hidden="1" x14ac:dyDescent="0.2">
      <c r="A243" s="56" t="s">
        <v>74</v>
      </c>
      <c r="B243" s="39" t="s">
        <v>12</v>
      </c>
      <c r="C243" s="39" t="s">
        <v>140</v>
      </c>
      <c r="D243" s="39" t="s">
        <v>14</v>
      </c>
      <c r="E243" s="39"/>
      <c r="F243" s="39" t="s">
        <v>69</v>
      </c>
      <c r="G243" s="39" t="s">
        <v>103</v>
      </c>
      <c r="H243" s="39" t="s">
        <v>0</v>
      </c>
      <c r="I243" s="57"/>
      <c r="J243" s="58"/>
      <c r="K243" s="58">
        <v>0</v>
      </c>
      <c r="L243" s="58">
        <v>0</v>
      </c>
    </row>
    <row r="244" spans="1:12" ht="25.5" hidden="1" x14ac:dyDescent="0.2">
      <c r="A244" s="56" t="s">
        <v>102</v>
      </c>
      <c r="B244" s="39" t="s">
        <v>12</v>
      </c>
      <c r="C244" s="39" t="s">
        <v>140</v>
      </c>
      <c r="D244" s="39" t="s">
        <v>14</v>
      </c>
      <c r="E244" s="39"/>
      <c r="F244" s="39" t="s">
        <v>69</v>
      </c>
      <c r="G244" s="39" t="s">
        <v>103</v>
      </c>
      <c r="H244" s="39" t="s">
        <v>0</v>
      </c>
      <c r="I244" s="57" t="s">
        <v>0</v>
      </c>
      <c r="J244" s="58"/>
      <c r="K244" s="58">
        <v>0</v>
      </c>
      <c r="L244" s="58">
        <v>0</v>
      </c>
    </row>
    <row r="245" spans="1:12" hidden="1" x14ac:dyDescent="0.2">
      <c r="A245" s="56" t="s">
        <v>131</v>
      </c>
      <c r="B245" s="39" t="s">
        <v>12</v>
      </c>
      <c r="C245" s="39" t="s">
        <v>140</v>
      </c>
      <c r="D245" s="39" t="s">
        <v>14</v>
      </c>
      <c r="E245" s="39"/>
      <c r="F245" s="39" t="s">
        <v>69</v>
      </c>
      <c r="G245" s="39" t="s">
        <v>103</v>
      </c>
      <c r="H245" s="39" t="s">
        <v>0</v>
      </c>
      <c r="I245" s="57"/>
      <c r="J245" s="58">
        <v>69834.240000000005</v>
      </c>
      <c r="K245" s="58">
        <v>0</v>
      </c>
      <c r="L245" s="58">
        <v>0</v>
      </c>
    </row>
    <row r="246" spans="1:12" ht="25.5" hidden="1" x14ac:dyDescent="0.2">
      <c r="A246" s="56" t="s">
        <v>181</v>
      </c>
      <c r="B246" s="39" t="s">
        <v>12</v>
      </c>
      <c r="C246" s="39" t="s">
        <v>140</v>
      </c>
      <c r="D246" s="39" t="s">
        <v>14</v>
      </c>
      <c r="E246" s="39"/>
      <c r="F246" s="39" t="s">
        <v>69</v>
      </c>
      <c r="G246" s="39" t="s">
        <v>65</v>
      </c>
      <c r="H246" s="39" t="s">
        <v>0</v>
      </c>
      <c r="I246" s="57"/>
      <c r="J246" s="58"/>
      <c r="K246" s="58">
        <v>0</v>
      </c>
      <c r="L246" s="58">
        <v>0</v>
      </c>
    </row>
    <row r="247" spans="1:12" hidden="1" x14ac:dyDescent="0.2">
      <c r="A247" s="56" t="s">
        <v>64</v>
      </c>
      <c r="B247" s="39" t="s">
        <v>12</v>
      </c>
      <c r="C247" s="39" t="s">
        <v>140</v>
      </c>
      <c r="D247" s="39" t="s">
        <v>14</v>
      </c>
      <c r="E247" s="39"/>
      <c r="F247" s="39" t="s">
        <v>69</v>
      </c>
      <c r="G247" s="39" t="s">
        <v>65</v>
      </c>
      <c r="H247" s="39" t="s">
        <v>0</v>
      </c>
      <c r="I247" s="57" t="s">
        <v>0</v>
      </c>
      <c r="J247" s="58"/>
      <c r="K247" s="58">
        <v>0</v>
      </c>
      <c r="L247" s="58">
        <v>0</v>
      </c>
    </row>
    <row r="248" spans="1:12" ht="25.5" hidden="1" x14ac:dyDescent="0.2">
      <c r="A248" s="56" t="s">
        <v>149</v>
      </c>
      <c r="B248" s="39" t="s">
        <v>12</v>
      </c>
      <c r="C248" s="39" t="s">
        <v>140</v>
      </c>
      <c r="D248" s="39" t="s">
        <v>14</v>
      </c>
      <c r="E248" s="39"/>
      <c r="F248" s="39" t="s">
        <v>69</v>
      </c>
      <c r="G248" s="39" t="s">
        <v>65</v>
      </c>
      <c r="H248" s="39" t="s">
        <v>0</v>
      </c>
      <c r="I248" s="57"/>
      <c r="J248" s="58"/>
      <c r="K248" s="58"/>
      <c r="L248" s="58">
        <v>0</v>
      </c>
    </row>
    <row r="249" spans="1:12" ht="25.5" hidden="1" x14ac:dyDescent="0.2">
      <c r="A249" s="56" t="s">
        <v>104</v>
      </c>
      <c r="B249" s="39" t="s">
        <v>12</v>
      </c>
      <c r="C249" s="39" t="s">
        <v>140</v>
      </c>
      <c r="D249" s="39" t="s">
        <v>14</v>
      </c>
      <c r="E249" s="39"/>
      <c r="F249" s="39" t="s">
        <v>69</v>
      </c>
      <c r="G249" s="39" t="s">
        <v>77</v>
      </c>
      <c r="H249" s="39" t="s">
        <v>0</v>
      </c>
      <c r="I249" s="57"/>
      <c r="J249" s="58"/>
      <c r="K249" s="58">
        <v>0</v>
      </c>
      <c r="L249" s="58">
        <v>0</v>
      </c>
    </row>
    <row r="250" spans="1:12" ht="25.5" hidden="1" x14ac:dyDescent="0.2">
      <c r="A250" s="56" t="s">
        <v>76</v>
      </c>
      <c r="B250" s="39" t="s">
        <v>12</v>
      </c>
      <c r="C250" s="39" t="s">
        <v>140</v>
      </c>
      <c r="D250" s="39" t="s">
        <v>14</v>
      </c>
      <c r="E250" s="39"/>
      <c r="F250" s="39" t="s">
        <v>69</v>
      </c>
      <c r="G250" s="39" t="s">
        <v>77</v>
      </c>
      <c r="H250" s="39" t="s">
        <v>0</v>
      </c>
      <c r="I250" s="57" t="s">
        <v>0</v>
      </c>
      <c r="J250" s="58"/>
      <c r="K250" s="58">
        <v>0</v>
      </c>
      <c r="L250" s="58">
        <v>0</v>
      </c>
    </row>
    <row r="251" spans="1:12" hidden="1" x14ac:dyDescent="0.2">
      <c r="A251" s="56" t="s">
        <v>78</v>
      </c>
      <c r="B251" s="39" t="s">
        <v>12</v>
      </c>
      <c r="C251" s="39" t="s">
        <v>140</v>
      </c>
      <c r="D251" s="39" t="s">
        <v>14</v>
      </c>
      <c r="E251" s="39"/>
      <c r="F251" s="39" t="s">
        <v>69</v>
      </c>
      <c r="G251" s="39">
        <v>345</v>
      </c>
      <c r="H251" s="39" t="s">
        <v>0</v>
      </c>
      <c r="I251" s="57"/>
      <c r="J251" s="58"/>
      <c r="K251" s="58">
        <v>0</v>
      </c>
      <c r="L251" s="58">
        <v>0</v>
      </c>
    </row>
    <row r="252" spans="1:12" hidden="1" x14ac:dyDescent="0.2">
      <c r="A252" s="56"/>
      <c r="B252" s="39"/>
      <c r="C252" s="39"/>
      <c r="D252" s="39"/>
      <c r="E252" s="39"/>
      <c r="F252" s="39"/>
      <c r="G252" s="39" t="s">
        <v>107</v>
      </c>
      <c r="H252" s="39"/>
      <c r="I252" s="57"/>
      <c r="J252" s="58"/>
      <c r="K252" s="58">
        <v>0</v>
      </c>
      <c r="L252" s="58">
        <v>0</v>
      </c>
    </row>
    <row r="253" spans="1:12" ht="25.5" hidden="1" x14ac:dyDescent="0.2">
      <c r="A253" s="56" t="s">
        <v>106</v>
      </c>
      <c r="B253" s="39" t="s">
        <v>12</v>
      </c>
      <c r="C253" s="39" t="s">
        <v>140</v>
      </c>
      <c r="D253" s="39" t="s">
        <v>14</v>
      </c>
      <c r="E253" s="39"/>
      <c r="F253" s="39" t="s">
        <v>69</v>
      </c>
      <c r="G253" s="39" t="s">
        <v>107</v>
      </c>
      <c r="H253" s="39" t="s">
        <v>0</v>
      </c>
      <c r="I253" s="57"/>
      <c r="J253" s="58"/>
      <c r="K253" s="58">
        <v>0</v>
      </c>
      <c r="L253" s="58">
        <v>0</v>
      </c>
    </row>
    <row r="254" spans="1:12" hidden="1" x14ac:dyDescent="0.2">
      <c r="A254" s="56" t="s">
        <v>150</v>
      </c>
      <c r="B254" s="39" t="s">
        <v>12</v>
      </c>
      <c r="C254" s="39" t="s">
        <v>140</v>
      </c>
      <c r="D254" s="39" t="s">
        <v>14</v>
      </c>
      <c r="E254" s="39"/>
      <c r="F254" s="39" t="s">
        <v>69</v>
      </c>
      <c r="G254" s="39" t="s">
        <v>107</v>
      </c>
      <c r="H254" s="39" t="s">
        <v>0</v>
      </c>
      <c r="I254" s="57"/>
      <c r="J254" s="58"/>
      <c r="K254" s="58">
        <v>0</v>
      </c>
      <c r="L254" s="58">
        <v>0</v>
      </c>
    </row>
    <row r="255" spans="1:12" ht="25.5" hidden="1" x14ac:dyDescent="0.2">
      <c r="A255" s="56" t="s">
        <v>110</v>
      </c>
      <c r="B255" s="39" t="s">
        <v>12</v>
      </c>
      <c r="C255" s="39" t="s">
        <v>140</v>
      </c>
      <c r="D255" s="39" t="s">
        <v>14</v>
      </c>
      <c r="E255" s="39"/>
      <c r="F255" s="39" t="s">
        <v>69</v>
      </c>
      <c r="G255" s="39" t="s">
        <v>0</v>
      </c>
      <c r="H255" s="39" t="s">
        <v>0</v>
      </c>
      <c r="I255" s="57"/>
      <c r="J255" s="58"/>
      <c r="K255" s="58">
        <v>0</v>
      </c>
      <c r="L255" s="58">
        <v>0</v>
      </c>
    </row>
    <row r="256" spans="1:12" hidden="1" x14ac:dyDescent="0.2">
      <c r="A256" s="56" t="s">
        <v>80</v>
      </c>
      <c r="B256" s="39" t="s">
        <v>12</v>
      </c>
      <c r="C256" s="39" t="s">
        <v>140</v>
      </c>
      <c r="D256" s="39" t="s">
        <v>14</v>
      </c>
      <c r="E256" s="39"/>
      <c r="F256" s="39" t="s">
        <v>81</v>
      </c>
      <c r="G256" s="39" t="s">
        <v>0</v>
      </c>
      <c r="H256" s="39" t="s">
        <v>0</v>
      </c>
      <c r="I256" s="57" t="s">
        <v>0</v>
      </c>
      <c r="J256" s="58"/>
      <c r="K256" s="58">
        <v>0</v>
      </c>
      <c r="L256" s="58">
        <v>0</v>
      </c>
    </row>
    <row r="257" spans="1:12" ht="25.5" hidden="1" x14ac:dyDescent="0.2">
      <c r="A257" s="56" t="s">
        <v>82</v>
      </c>
      <c r="B257" s="39" t="s">
        <v>12</v>
      </c>
      <c r="C257" s="39" t="s">
        <v>140</v>
      </c>
      <c r="D257" s="39" t="s">
        <v>14</v>
      </c>
      <c r="E257" s="39"/>
      <c r="F257" s="39" t="s">
        <v>83</v>
      </c>
      <c r="G257" s="39" t="s">
        <v>0</v>
      </c>
      <c r="H257" s="39" t="s">
        <v>0</v>
      </c>
      <c r="I257" s="57" t="s">
        <v>0</v>
      </c>
      <c r="J257" s="58"/>
      <c r="K257" s="58">
        <v>0</v>
      </c>
      <c r="L257" s="58">
        <v>0</v>
      </c>
    </row>
    <row r="258" spans="1:12" hidden="1" x14ac:dyDescent="0.2">
      <c r="A258" s="56" t="s">
        <v>151</v>
      </c>
      <c r="B258" s="39" t="s">
        <v>12</v>
      </c>
      <c r="C258" s="39" t="s">
        <v>140</v>
      </c>
      <c r="D258" s="39" t="s">
        <v>14</v>
      </c>
      <c r="E258" s="39"/>
      <c r="F258" s="39" t="s">
        <v>152</v>
      </c>
      <c r="G258" s="39" t="s">
        <v>87</v>
      </c>
      <c r="H258" s="39" t="s">
        <v>0</v>
      </c>
      <c r="I258" s="57" t="s">
        <v>0</v>
      </c>
      <c r="J258" s="58"/>
      <c r="K258" s="58">
        <v>0</v>
      </c>
      <c r="L258" s="58">
        <v>0</v>
      </c>
    </row>
    <row r="259" spans="1:12" hidden="1" x14ac:dyDescent="0.2">
      <c r="A259" s="56" t="s">
        <v>86</v>
      </c>
      <c r="B259" s="39" t="s">
        <v>12</v>
      </c>
      <c r="C259" s="39" t="s">
        <v>140</v>
      </c>
      <c r="D259" s="39" t="s">
        <v>14</v>
      </c>
      <c r="E259" s="39"/>
      <c r="F259" s="39" t="s">
        <v>152</v>
      </c>
      <c r="G259" s="39" t="s">
        <v>87</v>
      </c>
      <c r="H259" s="39" t="s">
        <v>0</v>
      </c>
      <c r="I259" s="57" t="s">
        <v>0</v>
      </c>
      <c r="J259" s="58"/>
      <c r="K259" s="79"/>
      <c r="L259" s="79"/>
    </row>
    <row r="260" spans="1:12" ht="25.5" hidden="1" x14ac:dyDescent="0.2">
      <c r="A260" s="56" t="s">
        <v>94</v>
      </c>
      <c r="B260" s="39" t="s">
        <v>12</v>
      </c>
      <c r="C260" s="39" t="s">
        <v>140</v>
      </c>
      <c r="D260" s="39" t="s">
        <v>14</v>
      </c>
      <c r="E260" s="39"/>
      <c r="F260" s="39" t="s">
        <v>152</v>
      </c>
      <c r="G260" s="39" t="s">
        <v>0</v>
      </c>
      <c r="H260" s="39" t="s">
        <v>0</v>
      </c>
      <c r="I260" s="57" t="s">
        <v>95</v>
      </c>
      <c r="J260" s="58"/>
      <c r="K260" s="58"/>
      <c r="L260" s="58">
        <v>0</v>
      </c>
    </row>
    <row r="261" spans="1:12" hidden="1" x14ac:dyDescent="0.2">
      <c r="A261" s="56" t="s">
        <v>92</v>
      </c>
      <c r="B261" s="39" t="s">
        <v>12</v>
      </c>
      <c r="C261" s="39" t="s">
        <v>140</v>
      </c>
      <c r="D261" s="39" t="s">
        <v>14</v>
      </c>
      <c r="E261" s="39"/>
      <c r="F261" s="39" t="s">
        <v>93</v>
      </c>
      <c r="G261" s="39" t="s">
        <v>87</v>
      </c>
      <c r="H261" s="39" t="s">
        <v>0</v>
      </c>
      <c r="I261" s="57" t="s">
        <v>0</v>
      </c>
      <c r="J261" s="58"/>
      <c r="K261" s="58">
        <v>0</v>
      </c>
      <c r="L261" s="58">
        <v>0</v>
      </c>
    </row>
    <row r="262" spans="1:12" hidden="1" x14ac:dyDescent="0.2">
      <c r="A262" s="56" t="s">
        <v>86</v>
      </c>
      <c r="B262" s="39" t="s">
        <v>12</v>
      </c>
      <c r="C262" s="39" t="s">
        <v>140</v>
      </c>
      <c r="D262" s="39" t="s">
        <v>14</v>
      </c>
      <c r="E262" s="39"/>
      <c r="F262" s="39" t="s">
        <v>93</v>
      </c>
      <c r="G262" s="39">
        <v>292</v>
      </c>
      <c r="H262" s="39" t="s">
        <v>0</v>
      </c>
      <c r="I262" s="57" t="s">
        <v>0</v>
      </c>
      <c r="J262" s="58"/>
      <c r="K262" s="79"/>
      <c r="L262" s="79"/>
    </row>
    <row r="263" spans="1:12" ht="25.5" hidden="1" x14ac:dyDescent="0.2">
      <c r="A263" s="56" t="s">
        <v>88</v>
      </c>
      <c r="B263" s="39" t="s">
        <v>12</v>
      </c>
      <c r="C263" s="39" t="s">
        <v>140</v>
      </c>
      <c r="D263" s="39" t="s">
        <v>14</v>
      </c>
      <c r="E263" s="39"/>
      <c r="F263" s="39" t="s">
        <v>93</v>
      </c>
      <c r="G263" s="39" t="s">
        <v>0</v>
      </c>
      <c r="H263" s="39" t="s">
        <v>0</v>
      </c>
      <c r="I263" s="57">
        <v>1144</v>
      </c>
      <c r="J263" s="58"/>
      <c r="K263" s="58"/>
      <c r="L263" s="58">
        <v>0</v>
      </c>
    </row>
    <row r="264" spans="1:12" hidden="1" x14ac:dyDescent="0.2">
      <c r="A264" s="56" t="s">
        <v>17</v>
      </c>
      <c r="B264" s="39" t="s">
        <v>12</v>
      </c>
      <c r="C264" s="39" t="s">
        <v>140</v>
      </c>
      <c r="D264" s="39" t="s">
        <v>14</v>
      </c>
      <c r="E264" s="39"/>
      <c r="F264" s="39" t="s">
        <v>0</v>
      </c>
      <c r="G264" s="39" t="s">
        <v>0</v>
      </c>
      <c r="H264" s="39" t="s">
        <v>0</v>
      </c>
      <c r="I264" s="57" t="s">
        <v>0</v>
      </c>
      <c r="J264" s="58"/>
      <c r="K264" s="58">
        <v>0</v>
      </c>
      <c r="L264" s="58">
        <v>0</v>
      </c>
    </row>
    <row r="265" spans="1:12" hidden="1" x14ac:dyDescent="0.2">
      <c r="A265" s="56" t="s">
        <v>98</v>
      </c>
      <c r="B265" s="39" t="s">
        <v>12</v>
      </c>
      <c r="C265" s="39" t="s">
        <v>140</v>
      </c>
      <c r="D265" s="39" t="s">
        <v>14</v>
      </c>
      <c r="E265" s="39"/>
      <c r="F265" s="39" t="s">
        <v>0</v>
      </c>
      <c r="G265" s="39" t="s">
        <v>0</v>
      </c>
      <c r="H265" s="39" t="s">
        <v>0</v>
      </c>
      <c r="I265" s="57" t="s">
        <v>0</v>
      </c>
      <c r="J265" s="58"/>
      <c r="K265" s="58">
        <v>0</v>
      </c>
      <c r="L265" s="58">
        <v>0</v>
      </c>
    </row>
    <row r="266" spans="1:12" ht="25.5" hidden="1" x14ac:dyDescent="0.2">
      <c r="A266" s="56" t="s">
        <v>153</v>
      </c>
      <c r="B266" s="39" t="s">
        <v>12</v>
      </c>
      <c r="C266" s="39" t="s">
        <v>140</v>
      </c>
      <c r="D266" s="39" t="s">
        <v>14</v>
      </c>
      <c r="E266" s="39"/>
      <c r="F266" s="39" t="s">
        <v>0</v>
      </c>
      <c r="G266" s="39" t="s">
        <v>0</v>
      </c>
      <c r="H266" s="39" t="s">
        <v>0</v>
      </c>
      <c r="I266" s="57" t="s">
        <v>0</v>
      </c>
      <c r="J266" s="58"/>
      <c r="K266" s="58">
        <v>0</v>
      </c>
      <c r="L266" s="58">
        <v>0</v>
      </c>
    </row>
    <row r="267" spans="1:12" ht="25.5" hidden="1" x14ac:dyDescent="0.2">
      <c r="A267" s="56" t="s">
        <v>56</v>
      </c>
      <c r="B267" s="39" t="s">
        <v>12</v>
      </c>
      <c r="C267" s="39" t="s">
        <v>140</v>
      </c>
      <c r="D267" s="39" t="s">
        <v>14</v>
      </c>
      <c r="E267" s="39"/>
      <c r="F267" s="39" t="s">
        <v>57</v>
      </c>
      <c r="G267" s="39" t="s">
        <v>0</v>
      </c>
      <c r="H267" s="39" t="s">
        <v>0</v>
      </c>
      <c r="I267" s="57" t="s">
        <v>0</v>
      </c>
      <c r="J267" s="58"/>
      <c r="K267" s="58">
        <v>0</v>
      </c>
      <c r="L267" s="58">
        <v>0</v>
      </c>
    </row>
    <row r="268" spans="1:12" ht="25.5" hidden="1" x14ac:dyDescent="0.2">
      <c r="A268" s="56" t="s">
        <v>58</v>
      </c>
      <c r="B268" s="39" t="s">
        <v>12</v>
      </c>
      <c r="C268" s="39" t="s">
        <v>140</v>
      </c>
      <c r="D268" s="39" t="s">
        <v>14</v>
      </c>
      <c r="E268" s="39"/>
      <c r="F268" s="39" t="s">
        <v>59</v>
      </c>
      <c r="G268" s="39" t="s">
        <v>0</v>
      </c>
      <c r="H268" s="39" t="s">
        <v>0</v>
      </c>
      <c r="I268" s="57" t="s">
        <v>0</v>
      </c>
      <c r="J268" s="58"/>
      <c r="K268" s="58">
        <v>0</v>
      </c>
      <c r="L268" s="58">
        <v>0</v>
      </c>
    </row>
    <row r="269" spans="1:12" ht="51" hidden="1" x14ac:dyDescent="0.2">
      <c r="A269" s="56" t="s">
        <v>68</v>
      </c>
      <c r="B269" s="39" t="s">
        <v>12</v>
      </c>
      <c r="C269" s="39" t="s">
        <v>140</v>
      </c>
      <c r="D269" s="39" t="s">
        <v>14</v>
      </c>
      <c r="E269" s="39"/>
      <c r="F269" s="39" t="s">
        <v>69</v>
      </c>
      <c r="G269" s="39">
        <v>349</v>
      </c>
      <c r="H269" s="39" t="s">
        <v>0</v>
      </c>
      <c r="I269" s="57" t="s">
        <v>0</v>
      </c>
      <c r="J269" s="58"/>
      <c r="K269" s="58">
        <v>0</v>
      </c>
      <c r="L269" s="58">
        <v>0</v>
      </c>
    </row>
    <row r="270" spans="1:12" hidden="1" x14ac:dyDescent="0.2">
      <c r="A270" s="56" t="s">
        <v>90</v>
      </c>
      <c r="B270" s="39" t="s">
        <v>12</v>
      </c>
      <c r="C270" s="39" t="s">
        <v>140</v>
      </c>
      <c r="D270" s="39" t="s">
        <v>14</v>
      </c>
      <c r="E270" s="39"/>
      <c r="F270" s="39" t="s">
        <v>69</v>
      </c>
      <c r="G270" s="39">
        <v>349</v>
      </c>
      <c r="H270" s="39" t="s">
        <v>0</v>
      </c>
      <c r="I270" s="57" t="s">
        <v>0</v>
      </c>
      <c r="J270" s="58"/>
      <c r="K270" s="58">
        <v>0</v>
      </c>
      <c r="L270" s="58">
        <v>0</v>
      </c>
    </row>
    <row r="271" spans="1:12" ht="25.5" hidden="1" x14ac:dyDescent="0.2">
      <c r="A271" s="56" t="s">
        <v>199</v>
      </c>
      <c r="B271" s="39" t="s">
        <v>12</v>
      </c>
      <c r="C271" s="39" t="s">
        <v>140</v>
      </c>
      <c r="D271" s="39" t="s">
        <v>14</v>
      </c>
      <c r="E271" s="39"/>
      <c r="F271" s="39">
        <v>112</v>
      </c>
      <c r="G271" s="39">
        <v>214</v>
      </c>
      <c r="H271" s="39" t="s">
        <v>0</v>
      </c>
      <c r="I271" s="57">
        <v>9000</v>
      </c>
      <c r="J271" s="58"/>
      <c r="K271" s="58">
        <v>0</v>
      </c>
      <c r="L271" s="58">
        <v>0</v>
      </c>
    </row>
    <row r="272" spans="1:12" ht="27" customHeight="1" x14ac:dyDescent="0.2">
      <c r="A272" s="56" t="s">
        <v>199</v>
      </c>
      <c r="B272" s="39">
        <v>809</v>
      </c>
      <c r="C272" s="66" t="s">
        <v>140</v>
      </c>
      <c r="D272" s="66" t="s">
        <v>14</v>
      </c>
      <c r="E272" s="39" t="s">
        <v>234</v>
      </c>
      <c r="F272" s="39">
        <v>612</v>
      </c>
      <c r="G272" s="39">
        <v>241</v>
      </c>
      <c r="H272" s="39"/>
      <c r="I272" s="57">
        <v>9000</v>
      </c>
      <c r="J272" s="58">
        <v>100000</v>
      </c>
      <c r="K272" s="58">
        <v>0</v>
      </c>
      <c r="L272" s="58">
        <v>0</v>
      </c>
    </row>
    <row r="273" spans="1:15" ht="15" hidden="1" x14ac:dyDescent="0.2">
      <c r="A273" s="56"/>
      <c r="B273" s="39">
        <v>809</v>
      </c>
      <c r="C273" s="66" t="s">
        <v>140</v>
      </c>
      <c r="D273" s="66" t="s">
        <v>35</v>
      </c>
      <c r="E273" s="110" t="s">
        <v>235</v>
      </c>
      <c r="F273" s="39">
        <v>244</v>
      </c>
      <c r="G273" s="39">
        <v>349</v>
      </c>
      <c r="H273" s="39"/>
      <c r="I273" s="57"/>
      <c r="J273" s="58">
        <v>0</v>
      </c>
      <c r="K273" s="58"/>
      <c r="L273" s="58"/>
      <c r="O273" s="69"/>
    </row>
    <row r="274" spans="1:15" ht="15" hidden="1" x14ac:dyDescent="0.2">
      <c r="A274" s="56"/>
      <c r="B274" s="39">
        <v>809</v>
      </c>
      <c r="C274" s="66" t="s">
        <v>140</v>
      </c>
      <c r="D274" s="66" t="s">
        <v>35</v>
      </c>
      <c r="E274" s="110" t="s">
        <v>235</v>
      </c>
      <c r="F274" s="39">
        <v>123</v>
      </c>
      <c r="G274" s="39">
        <v>226</v>
      </c>
      <c r="H274" s="39"/>
      <c r="I274" s="57">
        <v>6000</v>
      </c>
      <c r="J274" s="58">
        <v>0</v>
      </c>
      <c r="K274" s="58"/>
      <c r="L274" s="58"/>
    </row>
    <row r="275" spans="1:15" ht="17.25" hidden="1" customHeight="1" x14ac:dyDescent="0.2">
      <c r="A275" s="56"/>
      <c r="B275" s="39">
        <v>809</v>
      </c>
      <c r="C275" s="66" t="s">
        <v>140</v>
      </c>
      <c r="D275" s="66" t="s">
        <v>35</v>
      </c>
      <c r="E275" s="110" t="s">
        <v>235</v>
      </c>
      <c r="F275" s="39">
        <v>123</v>
      </c>
      <c r="G275" s="39">
        <v>226</v>
      </c>
      <c r="H275" s="39"/>
      <c r="I275" s="57">
        <v>7000</v>
      </c>
      <c r="J275" s="58">
        <v>0</v>
      </c>
      <c r="K275" s="58"/>
      <c r="L275" s="58"/>
      <c r="N275" s="69">
        <f>J274+J275</f>
        <v>0</v>
      </c>
    </row>
    <row r="276" spans="1:15" s="118" customFormat="1" x14ac:dyDescent="0.2">
      <c r="A276" s="141" t="s">
        <v>156</v>
      </c>
      <c r="B276" s="142" t="s">
        <v>12</v>
      </c>
      <c r="C276" s="142" t="s">
        <v>157</v>
      </c>
      <c r="D276" s="142" t="s">
        <v>0</v>
      </c>
      <c r="E276" s="142" t="s">
        <v>0</v>
      </c>
      <c r="F276" s="142" t="s">
        <v>0</v>
      </c>
      <c r="G276" s="142" t="s">
        <v>0</v>
      </c>
      <c r="H276" s="142" t="s">
        <v>0</v>
      </c>
      <c r="I276" s="143" t="s">
        <v>0</v>
      </c>
      <c r="J276" s="144">
        <f t="shared" ref="J276:J282" si="70">J277</f>
        <v>252000</v>
      </c>
      <c r="K276" s="144">
        <f t="shared" ref="K276:L282" si="71">K277</f>
        <v>0</v>
      </c>
      <c r="L276" s="144">
        <f t="shared" si="71"/>
        <v>0</v>
      </c>
      <c r="O276" s="119"/>
    </row>
    <row r="277" spans="1:15" ht="13.5" customHeight="1" x14ac:dyDescent="0.2">
      <c r="A277" s="70" t="s">
        <v>158</v>
      </c>
      <c r="B277" s="71" t="s">
        <v>12</v>
      </c>
      <c r="C277" s="71" t="s">
        <v>157</v>
      </c>
      <c r="D277" s="71" t="s">
        <v>14</v>
      </c>
      <c r="E277" s="71" t="s">
        <v>0</v>
      </c>
      <c r="F277" s="71" t="s">
        <v>0</v>
      </c>
      <c r="G277" s="71" t="s">
        <v>0</v>
      </c>
      <c r="H277" s="71" t="s">
        <v>0</v>
      </c>
      <c r="I277" s="72" t="s">
        <v>0</v>
      </c>
      <c r="J277" s="67">
        <f t="shared" si="70"/>
        <v>252000</v>
      </c>
      <c r="K277" s="67">
        <f t="shared" si="71"/>
        <v>0</v>
      </c>
      <c r="L277" s="67">
        <f t="shared" si="71"/>
        <v>0</v>
      </c>
    </row>
    <row r="278" spans="1:15" ht="13.5" customHeight="1" x14ac:dyDescent="0.2">
      <c r="A278" s="70" t="s">
        <v>17</v>
      </c>
      <c r="B278" s="71" t="s">
        <v>12</v>
      </c>
      <c r="C278" s="71" t="s">
        <v>157</v>
      </c>
      <c r="D278" s="71" t="s">
        <v>14</v>
      </c>
      <c r="E278" s="71" t="s">
        <v>18</v>
      </c>
      <c r="F278" s="71" t="s">
        <v>0</v>
      </c>
      <c r="G278" s="71" t="s">
        <v>0</v>
      </c>
      <c r="H278" s="71" t="s">
        <v>0</v>
      </c>
      <c r="I278" s="72" t="s">
        <v>0</v>
      </c>
      <c r="J278" s="67">
        <f t="shared" si="70"/>
        <v>252000</v>
      </c>
      <c r="K278" s="67">
        <f t="shared" si="71"/>
        <v>0</v>
      </c>
      <c r="L278" s="67">
        <f t="shared" si="71"/>
        <v>0</v>
      </c>
    </row>
    <row r="279" spans="1:15" ht="15" customHeight="1" x14ac:dyDescent="0.2">
      <c r="A279" s="70" t="s">
        <v>98</v>
      </c>
      <c r="B279" s="71" t="s">
        <v>12</v>
      </c>
      <c r="C279" s="71" t="s">
        <v>157</v>
      </c>
      <c r="D279" s="71" t="s">
        <v>14</v>
      </c>
      <c r="E279" s="71" t="s">
        <v>99</v>
      </c>
      <c r="F279" s="71" t="s">
        <v>0</v>
      </c>
      <c r="G279" s="71" t="s">
        <v>0</v>
      </c>
      <c r="H279" s="71" t="s">
        <v>0</v>
      </c>
      <c r="I279" s="72" t="s">
        <v>0</v>
      </c>
      <c r="J279" s="67">
        <f t="shared" si="70"/>
        <v>252000</v>
      </c>
      <c r="K279" s="67">
        <f t="shared" si="71"/>
        <v>0</v>
      </c>
      <c r="L279" s="67">
        <f t="shared" si="71"/>
        <v>0</v>
      </c>
    </row>
    <row r="280" spans="1:15" ht="14.45" customHeight="1" x14ac:dyDescent="0.2">
      <c r="A280" s="70" t="s">
        <v>159</v>
      </c>
      <c r="B280" s="71" t="s">
        <v>12</v>
      </c>
      <c r="C280" s="71" t="s">
        <v>157</v>
      </c>
      <c r="D280" s="71" t="s">
        <v>14</v>
      </c>
      <c r="E280" s="71" t="s">
        <v>219</v>
      </c>
      <c r="F280" s="71" t="s">
        <v>160</v>
      </c>
      <c r="G280" s="71" t="s">
        <v>0</v>
      </c>
      <c r="H280" s="71" t="s">
        <v>0</v>
      </c>
      <c r="I280" s="72" t="s">
        <v>0</v>
      </c>
      <c r="J280" s="67">
        <f t="shared" si="70"/>
        <v>252000</v>
      </c>
      <c r="K280" s="67">
        <f t="shared" si="71"/>
        <v>0</v>
      </c>
      <c r="L280" s="67">
        <f t="shared" si="71"/>
        <v>0</v>
      </c>
    </row>
    <row r="281" spans="1:15" ht="15.75" customHeight="1" x14ac:dyDescent="0.2">
      <c r="A281" s="70" t="s">
        <v>161</v>
      </c>
      <c r="B281" s="71" t="s">
        <v>12</v>
      </c>
      <c r="C281" s="71" t="s">
        <v>157</v>
      </c>
      <c r="D281" s="71" t="s">
        <v>14</v>
      </c>
      <c r="E281" s="71" t="s">
        <v>219</v>
      </c>
      <c r="F281" s="71" t="s">
        <v>77</v>
      </c>
      <c r="G281" s="71" t="s">
        <v>0</v>
      </c>
      <c r="H281" s="71" t="s">
        <v>0</v>
      </c>
      <c r="I281" s="72" t="s">
        <v>0</v>
      </c>
      <c r="J281" s="67">
        <f t="shared" si="70"/>
        <v>252000</v>
      </c>
      <c r="K281" s="67">
        <f t="shared" si="71"/>
        <v>0</v>
      </c>
      <c r="L281" s="67">
        <f t="shared" si="71"/>
        <v>0</v>
      </c>
    </row>
    <row r="282" spans="1:15" s="93" customFormat="1" ht="18" customHeight="1" x14ac:dyDescent="0.2">
      <c r="A282" s="70" t="s">
        <v>162</v>
      </c>
      <c r="B282" s="71" t="s">
        <v>12</v>
      </c>
      <c r="C282" s="71" t="s">
        <v>157</v>
      </c>
      <c r="D282" s="71" t="s">
        <v>14</v>
      </c>
      <c r="E282" s="71" t="s">
        <v>219</v>
      </c>
      <c r="F282" s="71" t="s">
        <v>163</v>
      </c>
      <c r="G282" s="71">
        <v>264</v>
      </c>
      <c r="H282" s="71" t="s">
        <v>0</v>
      </c>
      <c r="I282" s="72" t="s">
        <v>0</v>
      </c>
      <c r="J282" s="67">
        <f t="shared" si="70"/>
        <v>252000</v>
      </c>
      <c r="K282" s="67">
        <f t="shared" si="71"/>
        <v>0</v>
      </c>
      <c r="L282" s="67">
        <f t="shared" si="71"/>
        <v>0</v>
      </c>
    </row>
    <row r="283" spans="1:15" ht="18.75" customHeight="1" x14ac:dyDescent="0.2">
      <c r="A283" s="56" t="s">
        <v>164</v>
      </c>
      <c r="B283" s="39" t="s">
        <v>12</v>
      </c>
      <c r="C283" s="39" t="s">
        <v>157</v>
      </c>
      <c r="D283" s="39" t="s">
        <v>14</v>
      </c>
      <c r="E283" s="39" t="s">
        <v>219</v>
      </c>
      <c r="F283" s="39" t="s">
        <v>163</v>
      </c>
      <c r="G283" s="71" t="s">
        <v>0</v>
      </c>
      <c r="H283" s="39" t="s">
        <v>0</v>
      </c>
      <c r="I283" s="57" t="s">
        <v>0</v>
      </c>
      <c r="J283" s="58">
        <v>252000</v>
      </c>
      <c r="K283" s="58">
        <v>0</v>
      </c>
      <c r="L283" s="58">
        <v>0</v>
      </c>
    </row>
    <row r="284" spans="1:15" ht="15.75" hidden="1" customHeight="1" x14ac:dyDescent="0.2">
      <c r="A284" s="56"/>
      <c r="B284" s="39" t="s">
        <v>12</v>
      </c>
      <c r="C284" s="39" t="s">
        <v>140</v>
      </c>
      <c r="D284" s="39" t="s">
        <v>14</v>
      </c>
      <c r="E284" s="39" t="s">
        <v>234</v>
      </c>
      <c r="F284" s="39">
        <v>612</v>
      </c>
      <c r="G284" s="39">
        <v>241</v>
      </c>
      <c r="H284" s="39"/>
      <c r="I284" s="57">
        <v>9000</v>
      </c>
      <c r="J284" s="58">
        <v>0</v>
      </c>
      <c r="K284" s="58"/>
      <c r="L284" s="58"/>
    </row>
    <row r="285" spans="1:15" ht="18" hidden="1" customHeight="1" x14ac:dyDescent="0.2">
      <c r="A285" s="56"/>
      <c r="B285" s="39">
        <v>809</v>
      </c>
      <c r="C285" s="66" t="s">
        <v>140</v>
      </c>
      <c r="D285" s="66" t="s">
        <v>35</v>
      </c>
      <c r="E285" s="39" t="s">
        <v>235</v>
      </c>
      <c r="F285" s="39">
        <v>123</v>
      </c>
      <c r="G285" s="71">
        <v>226</v>
      </c>
      <c r="H285" s="39"/>
      <c r="I285" s="57">
        <v>7000</v>
      </c>
      <c r="J285" s="58">
        <v>0</v>
      </c>
      <c r="K285" s="58"/>
      <c r="L285" s="58"/>
    </row>
    <row r="286" spans="1:15" ht="15.75" hidden="1" customHeight="1" x14ac:dyDescent="0.2">
      <c r="A286" s="70" t="s">
        <v>165</v>
      </c>
      <c r="B286" s="71" t="s">
        <v>12</v>
      </c>
      <c r="C286" s="71" t="s">
        <v>166</v>
      </c>
      <c r="D286" s="71" t="s">
        <v>0</v>
      </c>
      <c r="E286" s="71" t="s">
        <v>0</v>
      </c>
      <c r="F286" s="71" t="s">
        <v>0</v>
      </c>
      <c r="G286" s="71" t="s">
        <v>0</v>
      </c>
      <c r="H286" s="71" t="s">
        <v>0</v>
      </c>
      <c r="I286" s="72" t="s">
        <v>0</v>
      </c>
      <c r="J286" s="67">
        <f t="shared" ref="J286:J294" si="72">J287</f>
        <v>0</v>
      </c>
      <c r="K286" s="67">
        <f t="shared" ref="K286:L294" si="73">K287</f>
        <v>0</v>
      </c>
      <c r="L286" s="67">
        <f t="shared" si="73"/>
        <v>0</v>
      </c>
    </row>
    <row r="287" spans="1:15" ht="14.25" hidden="1" customHeight="1" x14ac:dyDescent="0.2">
      <c r="A287" s="70" t="s">
        <v>167</v>
      </c>
      <c r="B287" s="71" t="s">
        <v>12</v>
      </c>
      <c r="C287" s="71" t="s">
        <v>166</v>
      </c>
      <c r="D287" s="71" t="s">
        <v>136</v>
      </c>
      <c r="E287" s="71" t="s">
        <v>235</v>
      </c>
      <c r="F287" s="71" t="s">
        <v>0</v>
      </c>
      <c r="G287" s="71" t="s">
        <v>0</v>
      </c>
      <c r="H287" s="71" t="s">
        <v>0</v>
      </c>
      <c r="I287" s="72" t="s">
        <v>0</v>
      </c>
      <c r="J287" s="67">
        <f t="shared" si="72"/>
        <v>0</v>
      </c>
      <c r="K287" s="67">
        <f t="shared" si="73"/>
        <v>0</v>
      </c>
      <c r="L287" s="67">
        <f t="shared" si="73"/>
        <v>0</v>
      </c>
    </row>
    <row r="288" spans="1:15" ht="18" hidden="1" customHeight="1" x14ac:dyDescent="0.2">
      <c r="A288" s="70" t="s">
        <v>168</v>
      </c>
      <c r="B288" s="71" t="s">
        <v>12</v>
      </c>
      <c r="C288" s="71" t="s">
        <v>166</v>
      </c>
      <c r="D288" s="71" t="s">
        <v>136</v>
      </c>
      <c r="E288" s="71" t="s">
        <v>235</v>
      </c>
      <c r="F288" s="71" t="s">
        <v>0</v>
      </c>
      <c r="G288" s="71" t="s">
        <v>0</v>
      </c>
      <c r="H288" s="71" t="s">
        <v>0</v>
      </c>
      <c r="I288" s="72" t="s">
        <v>0</v>
      </c>
      <c r="J288" s="67">
        <f t="shared" si="72"/>
        <v>0</v>
      </c>
      <c r="K288" s="67">
        <f t="shared" si="73"/>
        <v>0</v>
      </c>
      <c r="L288" s="67">
        <f t="shared" si="73"/>
        <v>0</v>
      </c>
    </row>
    <row r="289" spans="1:12" ht="15.75" hidden="1" customHeight="1" x14ac:dyDescent="0.2">
      <c r="A289" s="70" t="s">
        <v>169</v>
      </c>
      <c r="B289" s="71" t="s">
        <v>12</v>
      </c>
      <c r="C289" s="71" t="s">
        <v>166</v>
      </c>
      <c r="D289" s="71" t="s">
        <v>136</v>
      </c>
      <c r="E289" s="71" t="s">
        <v>235</v>
      </c>
      <c r="F289" s="71" t="s">
        <v>0</v>
      </c>
      <c r="G289" s="71" t="s">
        <v>0</v>
      </c>
      <c r="H289" s="71" t="s">
        <v>0</v>
      </c>
      <c r="I289" s="72" t="s">
        <v>0</v>
      </c>
      <c r="J289" s="67">
        <f t="shared" si="72"/>
        <v>0</v>
      </c>
      <c r="K289" s="67">
        <f t="shared" si="73"/>
        <v>0</v>
      </c>
      <c r="L289" s="67">
        <f t="shared" si="73"/>
        <v>0</v>
      </c>
    </row>
    <row r="290" spans="1:12" ht="14.45" hidden="1" customHeight="1" x14ac:dyDescent="0.2">
      <c r="A290" s="70" t="s">
        <v>170</v>
      </c>
      <c r="B290" s="71" t="s">
        <v>12</v>
      </c>
      <c r="C290" s="71" t="s">
        <v>166</v>
      </c>
      <c r="D290" s="71" t="s">
        <v>136</v>
      </c>
      <c r="E290" s="71" t="s">
        <v>235</v>
      </c>
      <c r="F290" s="71">
        <v>57</v>
      </c>
      <c r="G290" s="71" t="s">
        <v>0</v>
      </c>
      <c r="H290" s="71" t="s">
        <v>0</v>
      </c>
      <c r="I290" s="72" t="s">
        <v>0</v>
      </c>
      <c r="J290" s="67">
        <f t="shared" si="72"/>
        <v>0</v>
      </c>
      <c r="K290" s="67">
        <f t="shared" si="73"/>
        <v>0</v>
      </c>
      <c r="L290" s="67">
        <f t="shared" si="73"/>
        <v>0</v>
      </c>
    </row>
    <row r="291" spans="1:12" ht="13.5" hidden="1" customHeight="1" x14ac:dyDescent="0.2">
      <c r="A291" s="70" t="s">
        <v>56</v>
      </c>
      <c r="B291" s="71" t="s">
        <v>12</v>
      </c>
      <c r="C291" s="71" t="s">
        <v>166</v>
      </c>
      <c r="D291" s="71" t="s">
        <v>136</v>
      </c>
      <c r="E291" s="71" t="s">
        <v>235</v>
      </c>
      <c r="F291" s="71" t="s">
        <v>57</v>
      </c>
      <c r="G291" s="71" t="s">
        <v>0</v>
      </c>
      <c r="H291" s="71" t="s">
        <v>0</v>
      </c>
      <c r="I291" s="72" t="s">
        <v>0</v>
      </c>
      <c r="J291" s="67">
        <f t="shared" si="72"/>
        <v>0</v>
      </c>
      <c r="K291" s="67">
        <f t="shared" si="73"/>
        <v>0</v>
      </c>
      <c r="L291" s="67">
        <f t="shared" si="73"/>
        <v>0</v>
      </c>
    </row>
    <row r="292" spans="1:12" ht="15" hidden="1" customHeight="1" x14ac:dyDescent="0.2">
      <c r="A292" s="70" t="s">
        <v>58</v>
      </c>
      <c r="B292" s="71" t="s">
        <v>12</v>
      </c>
      <c r="C292" s="71" t="s">
        <v>166</v>
      </c>
      <c r="D292" s="71" t="s">
        <v>136</v>
      </c>
      <c r="E292" s="71" t="s">
        <v>235</v>
      </c>
      <c r="F292" s="71" t="s">
        <v>59</v>
      </c>
      <c r="G292" s="71" t="s">
        <v>0</v>
      </c>
      <c r="H292" s="71" t="s">
        <v>0</v>
      </c>
      <c r="I292" s="72" t="s">
        <v>0</v>
      </c>
      <c r="J292" s="67">
        <f t="shared" si="72"/>
        <v>0</v>
      </c>
      <c r="K292" s="67">
        <f t="shared" si="73"/>
        <v>0</v>
      </c>
      <c r="L292" s="67">
        <f t="shared" si="73"/>
        <v>0</v>
      </c>
    </row>
    <row r="293" spans="1:12" ht="16.5" hidden="1" customHeight="1" x14ac:dyDescent="0.2">
      <c r="A293" s="70" t="s">
        <v>68</v>
      </c>
      <c r="B293" s="71" t="s">
        <v>12</v>
      </c>
      <c r="C293" s="71" t="s">
        <v>166</v>
      </c>
      <c r="D293" s="71" t="s">
        <v>136</v>
      </c>
      <c r="E293" s="39" t="s">
        <v>235</v>
      </c>
      <c r="F293" s="71" t="s">
        <v>69</v>
      </c>
      <c r="G293" s="39">
        <v>349</v>
      </c>
      <c r="H293" s="71" t="s">
        <v>0</v>
      </c>
      <c r="I293" s="72" t="s">
        <v>0</v>
      </c>
      <c r="J293" s="67">
        <f t="shared" si="72"/>
        <v>0</v>
      </c>
      <c r="K293" s="67">
        <f t="shared" si="73"/>
        <v>0</v>
      </c>
      <c r="L293" s="67">
        <f t="shared" si="73"/>
        <v>0</v>
      </c>
    </row>
    <row r="294" spans="1:12" ht="14.45" hidden="1" customHeight="1" x14ac:dyDescent="0.2">
      <c r="A294" s="56" t="s">
        <v>90</v>
      </c>
      <c r="B294" s="39" t="s">
        <v>12</v>
      </c>
      <c r="C294" s="39" t="s">
        <v>166</v>
      </c>
      <c r="D294" s="39" t="s">
        <v>136</v>
      </c>
      <c r="E294" s="39" t="s">
        <v>235</v>
      </c>
      <c r="F294" s="39" t="s">
        <v>69</v>
      </c>
      <c r="G294" s="39">
        <v>349</v>
      </c>
      <c r="H294" s="39" t="s">
        <v>0</v>
      </c>
      <c r="I294" s="57" t="s">
        <v>0</v>
      </c>
      <c r="J294" s="58">
        <f t="shared" si="72"/>
        <v>0</v>
      </c>
      <c r="K294" s="58">
        <f t="shared" si="73"/>
        <v>0</v>
      </c>
      <c r="L294" s="58">
        <f t="shared" si="73"/>
        <v>0</v>
      </c>
    </row>
    <row r="295" spans="1:12" ht="15.75" hidden="1" customHeight="1" x14ac:dyDescent="0.2">
      <c r="A295" s="56" t="s">
        <v>154</v>
      </c>
      <c r="B295" s="39" t="s">
        <v>12</v>
      </c>
      <c r="C295" s="39" t="s">
        <v>166</v>
      </c>
      <c r="D295" s="39" t="s">
        <v>136</v>
      </c>
      <c r="E295" s="39" t="s">
        <v>235</v>
      </c>
      <c r="F295" s="39" t="s">
        <v>69</v>
      </c>
      <c r="G295" s="39">
        <v>349</v>
      </c>
      <c r="H295" s="39" t="s">
        <v>0</v>
      </c>
      <c r="I295" s="57" t="s">
        <v>155</v>
      </c>
      <c r="J295" s="58"/>
      <c r="K295" s="58"/>
      <c r="L295" s="58"/>
    </row>
    <row r="296" spans="1:12" ht="18" hidden="1" customHeight="1" x14ac:dyDescent="0.2">
      <c r="A296" s="56"/>
      <c r="B296" s="39">
        <v>809</v>
      </c>
      <c r="C296" s="39">
        <v>11</v>
      </c>
      <c r="D296" s="66" t="s">
        <v>136</v>
      </c>
      <c r="E296" s="39" t="s">
        <v>235</v>
      </c>
      <c r="F296" s="39">
        <v>123</v>
      </c>
      <c r="G296" s="39">
        <v>226</v>
      </c>
      <c r="H296" s="39"/>
      <c r="I296" s="57">
        <v>0</v>
      </c>
      <c r="J296" s="58"/>
      <c r="K296" s="58"/>
      <c r="L296" s="58"/>
    </row>
    <row r="297" spans="1:12" ht="18.75" customHeight="1" x14ac:dyDescent="0.2">
      <c r="A297" s="120" t="s">
        <v>171</v>
      </c>
      <c r="B297" s="121" t="s">
        <v>12</v>
      </c>
      <c r="C297" s="121" t="s">
        <v>172</v>
      </c>
      <c r="D297" s="121" t="s">
        <v>0</v>
      </c>
      <c r="E297" s="121" t="s">
        <v>0</v>
      </c>
      <c r="F297" s="121" t="s">
        <v>0</v>
      </c>
      <c r="G297" s="121" t="s">
        <v>0</v>
      </c>
      <c r="H297" s="121" t="s">
        <v>0</v>
      </c>
      <c r="I297" s="122" t="s">
        <v>0</v>
      </c>
      <c r="J297" s="123">
        <f t="shared" ref="J297:J304" si="74">J298</f>
        <v>383398.69</v>
      </c>
      <c r="K297" s="123">
        <f t="shared" ref="K297:L304" si="75">K298</f>
        <v>383398.69</v>
      </c>
      <c r="L297" s="123">
        <f t="shared" si="75"/>
        <v>383398.69</v>
      </c>
    </row>
    <row r="298" spans="1:12" ht="14.45" customHeight="1" x14ac:dyDescent="0.2">
      <c r="A298" s="70" t="s">
        <v>173</v>
      </c>
      <c r="B298" s="71" t="s">
        <v>12</v>
      </c>
      <c r="C298" s="71" t="s">
        <v>172</v>
      </c>
      <c r="D298" s="71" t="s">
        <v>118</v>
      </c>
      <c r="E298" s="71" t="s">
        <v>0</v>
      </c>
      <c r="F298" s="71" t="s">
        <v>0</v>
      </c>
      <c r="G298" s="71" t="s">
        <v>0</v>
      </c>
      <c r="H298" s="71" t="s">
        <v>0</v>
      </c>
      <c r="I298" s="72" t="s">
        <v>0</v>
      </c>
      <c r="J298" s="67">
        <f t="shared" si="74"/>
        <v>383398.69</v>
      </c>
      <c r="K298" s="67">
        <f t="shared" si="75"/>
        <v>383398.69</v>
      </c>
      <c r="L298" s="67">
        <f t="shared" si="75"/>
        <v>383398.69</v>
      </c>
    </row>
    <row r="299" spans="1:12" ht="14.45" customHeight="1" x14ac:dyDescent="0.2">
      <c r="A299" s="70" t="s">
        <v>17</v>
      </c>
      <c r="B299" s="71" t="s">
        <v>12</v>
      </c>
      <c r="C299" s="71" t="s">
        <v>172</v>
      </c>
      <c r="D299" s="71" t="s">
        <v>118</v>
      </c>
      <c r="E299" s="71" t="s">
        <v>18</v>
      </c>
      <c r="F299" s="71" t="s">
        <v>0</v>
      </c>
      <c r="G299" s="71" t="s">
        <v>0</v>
      </c>
      <c r="H299" s="71" t="s">
        <v>0</v>
      </c>
      <c r="I299" s="72" t="s">
        <v>0</v>
      </c>
      <c r="J299" s="67">
        <f t="shared" si="74"/>
        <v>383398.69</v>
      </c>
      <c r="K299" s="67">
        <f t="shared" si="75"/>
        <v>383398.69</v>
      </c>
      <c r="L299" s="67">
        <f t="shared" si="75"/>
        <v>383398.69</v>
      </c>
    </row>
    <row r="300" spans="1:12" ht="14.45" customHeight="1" x14ac:dyDescent="0.2">
      <c r="A300" s="70" t="s">
        <v>174</v>
      </c>
      <c r="B300" s="71" t="s">
        <v>12</v>
      </c>
      <c r="C300" s="71" t="s">
        <v>172</v>
      </c>
      <c r="D300" s="71" t="s">
        <v>118</v>
      </c>
      <c r="E300" s="71" t="s">
        <v>175</v>
      </c>
      <c r="F300" s="71" t="s">
        <v>0</v>
      </c>
      <c r="G300" s="71" t="s">
        <v>0</v>
      </c>
      <c r="H300" s="71" t="s">
        <v>0</v>
      </c>
      <c r="I300" s="72" t="s">
        <v>0</v>
      </c>
      <c r="J300" s="67">
        <f t="shared" si="74"/>
        <v>383398.69</v>
      </c>
      <c r="K300" s="67">
        <f t="shared" si="75"/>
        <v>383398.69</v>
      </c>
      <c r="L300" s="67">
        <f t="shared" si="75"/>
        <v>383398.69</v>
      </c>
    </row>
    <row r="301" spans="1:12" ht="15.75" customHeight="1" x14ac:dyDescent="0.2">
      <c r="A301" s="70" t="s">
        <v>176</v>
      </c>
      <c r="B301" s="71" t="s">
        <v>12</v>
      </c>
      <c r="C301" s="71" t="s">
        <v>172</v>
      </c>
      <c r="D301" s="71" t="s">
        <v>118</v>
      </c>
      <c r="E301" s="71" t="s">
        <v>220</v>
      </c>
      <c r="F301" s="71" t="s">
        <v>0</v>
      </c>
      <c r="G301" s="71" t="s">
        <v>0</v>
      </c>
      <c r="H301" s="71" t="s">
        <v>0</v>
      </c>
      <c r="I301" s="72" t="s">
        <v>0</v>
      </c>
      <c r="J301" s="67">
        <f t="shared" si="74"/>
        <v>383398.69</v>
      </c>
      <c r="K301" s="67">
        <f t="shared" si="75"/>
        <v>383398.69</v>
      </c>
      <c r="L301" s="67">
        <f t="shared" si="75"/>
        <v>383398.69</v>
      </c>
    </row>
    <row r="302" spans="1:12" x14ac:dyDescent="0.2">
      <c r="A302" s="70" t="s">
        <v>174</v>
      </c>
      <c r="B302" s="71" t="s">
        <v>12</v>
      </c>
      <c r="C302" s="71" t="s">
        <v>172</v>
      </c>
      <c r="D302" s="71" t="s">
        <v>118</v>
      </c>
      <c r="E302" s="71" t="s">
        <v>220</v>
      </c>
      <c r="F302" s="71" t="s">
        <v>177</v>
      </c>
      <c r="G302" s="71" t="s">
        <v>0</v>
      </c>
      <c r="H302" s="71" t="s">
        <v>0</v>
      </c>
      <c r="I302" s="72" t="s">
        <v>0</v>
      </c>
      <c r="J302" s="67">
        <f t="shared" si="74"/>
        <v>383398.69</v>
      </c>
      <c r="K302" s="67">
        <f t="shared" si="75"/>
        <v>383398.69</v>
      </c>
      <c r="L302" s="67">
        <f t="shared" si="75"/>
        <v>383398.69</v>
      </c>
    </row>
    <row r="303" spans="1:12" x14ac:dyDescent="0.2">
      <c r="A303" s="70" t="s">
        <v>0</v>
      </c>
      <c r="B303" s="71" t="s">
        <v>12</v>
      </c>
      <c r="C303" s="71" t="s">
        <v>172</v>
      </c>
      <c r="D303" s="71" t="s">
        <v>118</v>
      </c>
      <c r="E303" s="71" t="s">
        <v>220</v>
      </c>
      <c r="F303" s="71" t="s">
        <v>178</v>
      </c>
      <c r="G303" s="71" t="s">
        <v>0</v>
      </c>
      <c r="H303" s="71" t="s">
        <v>0</v>
      </c>
      <c r="I303" s="72" t="s">
        <v>0</v>
      </c>
      <c r="J303" s="67">
        <f t="shared" si="74"/>
        <v>383398.69</v>
      </c>
      <c r="K303" s="67">
        <f t="shared" si="75"/>
        <v>383398.69</v>
      </c>
      <c r="L303" s="67">
        <f t="shared" si="75"/>
        <v>383398.69</v>
      </c>
    </row>
    <row r="304" spans="1:12" x14ac:dyDescent="0.2">
      <c r="A304" s="70" t="s">
        <v>179</v>
      </c>
      <c r="B304" s="71" t="s">
        <v>12</v>
      </c>
      <c r="C304" s="71" t="s">
        <v>172</v>
      </c>
      <c r="D304" s="71" t="s">
        <v>118</v>
      </c>
      <c r="E304" s="71" t="s">
        <v>220</v>
      </c>
      <c r="F304" s="71" t="s">
        <v>178</v>
      </c>
      <c r="G304" s="111">
        <v>251</v>
      </c>
      <c r="H304" s="71" t="s">
        <v>0</v>
      </c>
      <c r="I304" s="72" t="s">
        <v>0</v>
      </c>
      <c r="J304" s="67">
        <f t="shared" si="74"/>
        <v>383398.69</v>
      </c>
      <c r="K304" s="67">
        <f t="shared" si="75"/>
        <v>383398.69</v>
      </c>
      <c r="L304" s="67">
        <f t="shared" si="75"/>
        <v>383398.69</v>
      </c>
    </row>
    <row r="305" spans="1:13" ht="21.75" customHeight="1" x14ac:dyDescent="0.2">
      <c r="A305" s="112" t="s">
        <v>221</v>
      </c>
      <c r="B305" s="111" t="s">
        <v>12</v>
      </c>
      <c r="C305" s="111" t="s">
        <v>172</v>
      </c>
      <c r="D305" s="111" t="s">
        <v>118</v>
      </c>
      <c r="E305" s="111" t="s">
        <v>220</v>
      </c>
      <c r="F305" s="111" t="s">
        <v>178</v>
      </c>
      <c r="G305" s="111">
        <v>251</v>
      </c>
      <c r="H305" s="111" t="s">
        <v>0</v>
      </c>
      <c r="I305" s="113" t="s">
        <v>0</v>
      </c>
      <c r="J305" s="114">
        <v>383398.69</v>
      </c>
      <c r="K305" s="114">
        <v>383398.69</v>
      </c>
      <c r="L305" s="114">
        <v>383398.69</v>
      </c>
    </row>
    <row r="306" spans="1:13" x14ac:dyDescent="0.2">
      <c r="A306" s="95" t="s">
        <v>203</v>
      </c>
      <c r="B306" s="95"/>
      <c r="C306" s="95"/>
      <c r="D306" s="95"/>
      <c r="E306" s="95"/>
      <c r="F306" s="95"/>
      <c r="G306" s="79"/>
      <c r="H306" s="95"/>
      <c r="I306" s="95"/>
      <c r="J306" s="115"/>
      <c r="K306" s="149">
        <v>70000</v>
      </c>
      <c r="L306" s="149">
        <v>155000</v>
      </c>
    </row>
    <row r="309" spans="1:13" ht="25.5" customHeight="1" x14ac:dyDescent="0.2">
      <c r="H309" s="154"/>
      <c r="I309" s="154"/>
      <c r="J309" s="69"/>
      <c r="K309" s="69"/>
      <c r="L309" s="69"/>
    </row>
    <row r="310" spans="1:13" x14ac:dyDescent="0.2">
      <c r="H310" s="154"/>
      <c r="I310" s="154"/>
      <c r="J310" s="69"/>
      <c r="K310" s="69"/>
      <c r="L310" s="69"/>
    </row>
    <row r="314" spans="1:13" x14ac:dyDescent="0.2">
      <c r="I314" s="68" t="s">
        <v>257</v>
      </c>
      <c r="J314" s="116">
        <v>43166831.769999996</v>
      </c>
      <c r="K314" s="116">
        <v>14635840</v>
      </c>
      <c r="L314" s="116">
        <v>14874600</v>
      </c>
      <c r="M314" s="69"/>
    </row>
    <row r="315" spans="1:13" x14ac:dyDescent="0.2">
      <c r="I315" s="117"/>
      <c r="J315" s="69">
        <f>J314-J7</f>
        <v>0</v>
      </c>
      <c r="K315" s="69">
        <f t="shared" ref="K315:L315" si="76">K314-K7</f>
        <v>0</v>
      </c>
      <c r="L315" s="69">
        <f t="shared" si="76"/>
        <v>0</v>
      </c>
      <c r="M315" s="69"/>
    </row>
    <row r="316" spans="1:13" x14ac:dyDescent="0.2">
      <c r="J316" s="69"/>
      <c r="K316" s="69"/>
      <c r="L316" s="69"/>
      <c r="M316" s="69"/>
    </row>
    <row r="317" spans="1:13" x14ac:dyDescent="0.2">
      <c r="J317" s="69"/>
      <c r="K317" s="69"/>
      <c r="L317" s="69"/>
      <c r="M317" s="69"/>
    </row>
    <row r="318" spans="1:13" x14ac:dyDescent="0.2">
      <c r="J318" s="69"/>
      <c r="K318" s="69"/>
      <c r="L318" s="69"/>
      <c r="M318" s="69"/>
    </row>
    <row r="319" spans="1:13" x14ac:dyDescent="0.2">
      <c r="J319" s="69"/>
      <c r="K319" s="69"/>
      <c r="L319" s="69"/>
      <c r="M319" s="69"/>
    </row>
    <row r="320" spans="1:13" x14ac:dyDescent="0.2">
      <c r="J320" s="69"/>
      <c r="K320" s="69"/>
      <c r="L320" s="69"/>
      <c r="M320" s="69"/>
    </row>
    <row r="321" spans="10:13" x14ac:dyDescent="0.2">
      <c r="J321" s="69"/>
      <c r="K321" s="69"/>
      <c r="L321" s="69"/>
      <c r="M321" s="69"/>
    </row>
    <row r="322" spans="10:13" x14ac:dyDescent="0.2">
      <c r="J322" s="69"/>
      <c r="K322" s="69"/>
      <c r="L322" s="69"/>
      <c r="M322" s="69"/>
    </row>
    <row r="323" spans="10:13" x14ac:dyDescent="0.2">
      <c r="J323" s="69"/>
      <c r="K323" s="69"/>
      <c r="L323" s="69"/>
      <c r="M323" s="69"/>
    </row>
    <row r="324" spans="10:13" x14ac:dyDescent="0.2">
      <c r="J324" s="69"/>
      <c r="K324" s="69"/>
      <c r="L324" s="69"/>
      <c r="M324" s="69"/>
    </row>
    <row r="325" spans="10:13" x14ac:dyDescent="0.2">
      <c r="J325" s="69"/>
      <c r="K325" s="69"/>
      <c r="L325" s="69"/>
      <c r="M325" s="69"/>
    </row>
    <row r="326" spans="10:13" x14ac:dyDescent="0.2">
      <c r="J326" s="69"/>
      <c r="K326" s="69"/>
      <c r="L326" s="69"/>
      <c r="M326" s="69"/>
    </row>
    <row r="327" spans="10:13" x14ac:dyDescent="0.2">
      <c r="J327" s="69"/>
      <c r="K327" s="69"/>
      <c r="L327" s="69"/>
      <c r="M327" s="69"/>
    </row>
    <row r="328" spans="10:13" x14ac:dyDescent="0.2">
      <c r="J328" s="69"/>
      <c r="K328" s="69"/>
      <c r="L328" s="69"/>
      <c r="M328" s="69"/>
    </row>
    <row r="329" spans="10:13" x14ac:dyDescent="0.2">
      <c r="J329" s="69"/>
      <c r="K329" s="69"/>
      <c r="L329" s="69"/>
      <c r="M329" s="69"/>
    </row>
    <row r="330" spans="10:13" x14ac:dyDescent="0.2">
      <c r="J330" s="69"/>
      <c r="K330" s="69"/>
      <c r="L330" s="69"/>
      <c r="M330" s="69"/>
    </row>
    <row r="331" spans="10:13" x14ac:dyDescent="0.2">
      <c r="J331" s="69"/>
      <c r="K331" s="69"/>
      <c r="L331" s="69"/>
      <c r="M331" s="69"/>
    </row>
    <row r="332" spans="10:13" x14ac:dyDescent="0.2">
      <c r="J332" s="69"/>
      <c r="K332" s="69"/>
      <c r="L332" s="69"/>
      <c r="M332" s="69"/>
    </row>
    <row r="333" spans="10:13" x14ac:dyDescent="0.2">
      <c r="J333" s="69"/>
      <c r="K333" s="69"/>
      <c r="L333" s="69"/>
      <c r="M333" s="69"/>
    </row>
    <row r="334" spans="10:13" x14ac:dyDescent="0.2">
      <c r="J334" s="69"/>
      <c r="K334" s="69"/>
      <c r="L334" s="69"/>
      <c r="M334" s="69"/>
    </row>
  </sheetData>
  <autoFilter ref="F1:F310" xr:uid="{00000000-0009-0000-0000-000000000000}"/>
  <mergeCells count="17">
    <mergeCell ref="H310:I310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L5:L6"/>
    <mergeCell ref="A3:L3"/>
    <mergeCell ref="A2:L2"/>
    <mergeCell ref="A4:L4"/>
    <mergeCell ref="H309:I309"/>
    <mergeCell ref="J5:J6"/>
    <mergeCell ref="K5:K6"/>
  </mergeCells>
  <pageMargins left="0" right="0" top="0" bottom="0" header="0" footer="0"/>
  <pageSetup paperSize="9" scale="60" fitToHeight="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66"/>
  <sheetViews>
    <sheetView zoomScale="115" zoomScaleNormal="115" workbookViewId="0">
      <selection sqref="A1:XFD1048576"/>
    </sheetView>
  </sheetViews>
  <sheetFormatPr defaultRowHeight="12.75" x14ac:dyDescent="0.2"/>
  <cols>
    <col min="1" max="1" width="36" customWidth="1"/>
    <col min="2" max="2" width="8.83203125" customWidth="1"/>
    <col min="3" max="3" width="6.1640625" customWidth="1"/>
    <col min="4" max="4" width="6" customWidth="1"/>
    <col min="5" max="5" width="14.83203125" customWidth="1"/>
    <col min="6" max="6" width="6" customWidth="1"/>
    <col min="7" max="7" width="8.83203125" hidden="1" customWidth="1"/>
    <col min="8" max="8" width="11.83203125" hidden="1" customWidth="1"/>
    <col min="9" max="9" width="6.1640625" hidden="1" customWidth="1"/>
    <col min="10" max="10" width="14.83203125" customWidth="1"/>
    <col min="11" max="11" width="16.5" customWidth="1"/>
    <col min="12" max="12" width="17" customWidth="1"/>
    <col min="13" max="13" width="20.83203125" customWidth="1"/>
    <col min="14" max="14" width="11.6640625" customWidth="1"/>
    <col min="15" max="15" width="9.33203125" customWidth="1"/>
    <col min="16" max="16" width="36.1640625" customWidth="1"/>
    <col min="19" max="19" width="13.83203125" bestFit="1" customWidth="1"/>
    <col min="20" max="20" width="14.83203125" customWidth="1"/>
    <col min="21" max="21" width="12.6640625" bestFit="1" customWidth="1"/>
    <col min="22" max="22" width="10.83203125" bestFit="1" customWidth="1"/>
  </cols>
  <sheetData>
    <row r="1" spans="1:12" x14ac:dyDescent="0.2">
      <c r="A1" t="s">
        <v>0</v>
      </c>
    </row>
    <row r="2" spans="1:12" ht="53.25" customHeight="1" x14ac:dyDescent="0.2">
      <c r="A2" s="159" t="s">
        <v>238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64.150000000000006" customHeight="1" x14ac:dyDescent="0.2">
      <c r="A3" s="160" t="s">
        <v>228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1:12" x14ac:dyDescent="0.2">
      <c r="A4" s="159" t="s">
        <v>180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</row>
    <row r="5" spans="1:12" ht="105.2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8" t="s">
        <v>9</v>
      </c>
      <c r="J5" s="20" t="s">
        <v>197</v>
      </c>
      <c r="K5" s="20" t="s">
        <v>227</v>
      </c>
      <c r="L5" s="20" t="s">
        <v>229</v>
      </c>
    </row>
    <row r="6" spans="1:12" ht="16.5" customHeight="1" x14ac:dyDescent="0.2">
      <c r="A6" s="41" t="s">
        <v>10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8" t="s">
        <v>0</v>
      </c>
      <c r="J6" s="42">
        <f>J7</f>
        <v>49405462.00999999</v>
      </c>
      <c r="K6" s="42">
        <f>K7</f>
        <v>13056188.699999997</v>
      </c>
      <c r="L6" s="42">
        <f>L7</f>
        <v>13004136.25</v>
      </c>
    </row>
    <row r="7" spans="1:12" ht="72.599999999999994" hidden="1" customHeight="1" x14ac:dyDescent="0.2">
      <c r="A7" s="2" t="s">
        <v>11</v>
      </c>
      <c r="B7" s="3" t="s">
        <v>12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19" t="s">
        <v>0</v>
      </c>
      <c r="J7" s="22">
        <f>J8+J104+J124+J163+J179+J235+J243+J253+J262+J158</f>
        <v>49405462.00999999</v>
      </c>
      <c r="K7" s="22">
        <f>K8+K104+K124+K163+K179+K235+K243+K253+K262+K158</f>
        <v>13056188.699999997</v>
      </c>
      <c r="L7" s="22">
        <f>L8+L104+L124+L163+L179+L235+L243+L253+L262+L158</f>
        <v>13004136.25</v>
      </c>
    </row>
    <row r="8" spans="1:12" ht="14.45" customHeight="1" x14ac:dyDescent="0.2">
      <c r="A8" s="2" t="s">
        <v>243</v>
      </c>
      <c r="B8" s="3" t="s">
        <v>12</v>
      </c>
      <c r="C8" s="3" t="s">
        <v>14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19" t="s">
        <v>0</v>
      </c>
      <c r="J8" s="22">
        <f>J9+J70+J19+J68</f>
        <v>17576104.199999999</v>
      </c>
      <c r="K8" s="22">
        <f>K9+K70+K19+K68</f>
        <v>5581735.5099999998</v>
      </c>
      <c r="L8" s="22">
        <f>L9+L70+L19+L68</f>
        <v>5581735.5099999998</v>
      </c>
    </row>
    <row r="9" spans="1:12" ht="57.6" customHeight="1" x14ac:dyDescent="0.2">
      <c r="A9" s="2" t="s">
        <v>15</v>
      </c>
      <c r="B9" s="3" t="s">
        <v>12</v>
      </c>
      <c r="C9" s="3" t="s">
        <v>14</v>
      </c>
      <c r="D9" s="3" t="s">
        <v>16</v>
      </c>
      <c r="E9" s="3" t="s">
        <v>0</v>
      </c>
      <c r="F9" s="3" t="s">
        <v>0</v>
      </c>
      <c r="G9" s="3" t="s">
        <v>0</v>
      </c>
      <c r="H9" s="3" t="s">
        <v>0</v>
      </c>
      <c r="I9" s="19" t="s">
        <v>0</v>
      </c>
      <c r="J9" s="22">
        <f>J10</f>
        <v>1806542.25</v>
      </c>
      <c r="K9" s="22">
        <f t="shared" ref="K9:L13" si="0">K10</f>
        <v>1806542.25</v>
      </c>
      <c r="L9" s="22">
        <f t="shared" si="0"/>
        <v>1806542.25</v>
      </c>
    </row>
    <row r="10" spans="1:12" ht="14.45" customHeight="1" x14ac:dyDescent="0.2">
      <c r="A10" s="2" t="s">
        <v>17</v>
      </c>
      <c r="B10" s="3" t="s">
        <v>12</v>
      </c>
      <c r="C10" s="3" t="s">
        <v>14</v>
      </c>
      <c r="D10" s="3" t="s">
        <v>16</v>
      </c>
      <c r="E10" s="3" t="s">
        <v>18</v>
      </c>
      <c r="F10" s="3" t="s">
        <v>0</v>
      </c>
      <c r="G10" s="3" t="s">
        <v>0</v>
      </c>
      <c r="H10" s="3" t="s">
        <v>0</v>
      </c>
      <c r="I10" s="19" t="s">
        <v>0</v>
      </c>
      <c r="J10" s="22">
        <f>J11</f>
        <v>1806542.25</v>
      </c>
      <c r="K10" s="22">
        <f t="shared" si="0"/>
        <v>1806542.25</v>
      </c>
      <c r="L10" s="22">
        <f t="shared" si="0"/>
        <v>1806542.25</v>
      </c>
    </row>
    <row r="11" spans="1:12" ht="43.35" customHeight="1" x14ac:dyDescent="0.2">
      <c r="A11" s="2" t="s">
        <v>19</v>
      </c>
      <c r="B11" s="3" t="s">
        <v>12</v>
      </c>
      <c r="C11" s="3" t="s">
        <v>14</v>
      </c>
      <c r="D11" s="3" t="s">
        <v>16</v>
      </c>
      <c r="E11" s="3" t="s">
        <v>20</v>
      </c>
      <c r="F11" s="3" t="s">
        <v>0</v>
      </c>
      <c r="G11" s="3" t="s">
        <v>0</v>
      </c>
      <c r="H11" s="3" t="s">
        <v>0</v>
      </c>
      <c r="I11" s="19" t="s">
        <v>0</v>
      </c>
      <c r="J11" s="22">
        <f>J12</f>
        <v>1806542.25</v>
      </c>
      <c r="K11" s="22">
        <f t="shared" si="0"/>
        <v>1806542.25</v>
      </c>
      <c r="L11" s="22">
        <f t="shared" si="0"/>
        <v>1806542.25</v>
      </c>
    </row>
    <row r="12" spans="1:12" ht="28.9" customHeight="1" x14ac:dyDescent="0.2">
      <c r="A12" s="2" t="s">
        <v>21</v>
      </c>
      <c r="B12" s="3" t="s">
        <v>12</v>
      </c>
      <c r="C12" s="3" t="s">
        <v>14</v>
      </c>
      <c r="D12" s="3" t="s">
        <v>16</v>
      </c>
      <c r="E12" s="3" t="s">
        <v>22</v>
      </c>
      <c r="F12" s="3" t="s">
        <v>0</v>
      </c>
      <c r="G12" s="3" t="s">
        <v>0</v>
      </c>
      <c r="H12" s="3" t="s">
        <v>0</v>
      </c>
      <c r="I12" s="19" t="s">
        <v>0</v>
      </c>
      <c r="J12" s="22">
        <f>J13</f>
        <v>1806542.25</v>
      </c>
      <c r="K12" s="22">
        <f t="shared" si="0"/>
        <v>1806542.25</v>
      </c>
      <c r="L12" s="22">
        <f t="shared" si="0"/>
        <v>1806542.25</v>
      </c>
    </row>
    <row r="13" spans="1:12" ht="14.45" customHeight="1" x14ac:dyDescent="0.2">
      <c r="A13" s="2" t="s">
        <v>23</v>
      </c>
      <c r="B13" s="3" t="s">
        <v>12</v>
      </c>
      <c r="C13" s="3" t="s">
        <v>14</v>
      </c>
      <c r="D13" s="3" t="s">
        <v>16</v>
      </c>
      <c r="E13" s="3" t="s">
        <v>22</v>
      </c>
      <c r="F13" s="3" t="s">
        <v>24</v>
      </c>
      <c r="G13" s="3" t="s">
        <v>0</v>
      </c>
      <c r="H13" s="3" t="s">
        <v>0</v>
      </c>
      <c r="I13" s="19" t="s">
        <v>0</v>
      </c>
      <c r="J13" s="22">
        <f>J14</f>
        <v>1806542.25</v>
      </c>
      <c r="K13" s="22">
        <f t="shared" si="0"/>
        <v>1806542.25</v>
      </c>
      <c r="L13" s="22">
        <f t="shared" si="0"/>
        <v>1806542.25</v>
      </c>
    </row>
    <row r="14" spans="1:12" ht="28.9" customHeight="1" x14ac:dyDescent="0.2">
      <c r="A14" s="2" t="s">
        <v>25</v>
      </c>
      <c r="B14" s="3" t="s">
        <v>12</v>
      </c>
      <c r="C14" s="3" t="s">
        <v>14</v>
      </c>
      <c r="D14" s="3" t="s">
        <v>16</v>
      </c>
      <c r="E14" s="3" t="s">
        <v>22</v>
      </c>
      <c r="F14" s="3">
        <v>120</v>
      </c>
      <c r="G14" s="3" t="s">
        <v>0</v>
      </c>
      <c r="H14" s="3" t="s">
        <v>0</v>
      </c>
      <c r="I14" s="19" t="s">
        <v>0</v>
      </c>
      <c r="J14" s="22">
        <f>J15+J17</f>
        <v>1806542.25</v>
      </c>
      <c r="K14" s="22">
        <f>K15+K17</f>
        <v>1806542.25</v>
      </c>
      <c r="L14" s="22">
        <f>L15+L17</f>
        <v>1806542.25</v>
      </c>
    </row>
    <row r="15" spans="1:12" ht="14.45" customHeight="1" x14ac:dyDescent="0.2">
      <c r="A15" s="2" t="s">
        <v>27</v>
      </c>
      <c r="B15" s="3" t="s">
        <v>12</v>
      </c>
      <c r="C15" s="3" t="s">
        <v>14</v>
      </c>
      <c r="D15" s="3" t="s">
        <v>16</v>
      </c>
      <c r="E15" s="3" t="s">
        <v>22</v>
      </c>
      <c r="F15" s="3">
        <v>121</v>
      </c>
      <c r="G15" s="3" t="s">
        <v>0</v>
      </c>
      <c r="H15" s="3" t="s">
        <v>0</v>
      </c>
      <c r="I15" s="19" t="s">
        <v>0</v>
      </c>
      <c r="J15" s="22">
        <f>J16</f>
        <v>1260966.49</v>
      </c>
      <c r="K15" s="22">
        <f>K16</f>
        <v>1260966.49</v>
      </c>
      <c r="L15" s="22">
        <f>L16</f>
        <v>1260966.49</v>
      </c>
    </row>
    <row r="16" spans="1:12" ht="14.45" customHeight="1" x14ac:dyDescent="0.2">
      <c r="A16" s="4" t="s">
        <v>29</v>
      </c>
      <c r="B16" s="5" t="s">
        <v>12</v>
      </c>
      <c r="C16" s="5" t="s">
        <v>14</v>
      </c>
      <c r="D16" s="5" t="s">
        <v>16</v>
      </c>
      <c r="E16" s="5" t="s">
        <v>22</v>
      </c>
      <c r="F16" s="5">
        <v>121</v>
      </c>
      <c r="G16" s="5" t="s">
        <v>30</v>
      </c>
      <c r="H16" s="5" t="s">
        <v>0</v>
      </c>
      <c r="I16" s="23" t="s">
        <v>0</v>
      </c>
      <c r="J16" s="27">
        <v>1260966.49</v>
      </c>
      <c r="K16" s="27">
        <v>1260966.49</v>
      </c>
      <c r="L16" s="27">
        <v>1260966.49</v>
      </c>
    </row>
    <row r="17" spans="1:12" ht="72.599999999999994" customHeight="1" x14ac:dyDescent="0.2">
      <c r="A17" s="2" t="s">
        <v>31</v>
      </c>
      <c r="B17" s="3" t="s">
        <v>12</v>
      </c>
      <c r="C17" s="3" t="s">
        <v>14</v>
      </c>
      <c r="D17" s="3" t="s">
        <v>16</v>
      </c>
      <c r="E17" s="3" t="s">
        <v>22</v>
      </c>
      <c r="F17" s="3">
        <v>129</v>
      </c>
      <c r="G17" s="3" t="s">
        <v>0</v>
      </c>
      <c r="H17" s="3" t="s">
        <v>0</v>
      </c>
      <c r="I17" s="19" t="s">
        <v>0</v>
      </c>
      <c r="J17" s="22">
        <f>J18</f>
        <v>545575.76</v>
      </c>
      <c r="K17" s="22">
        <f>K18</f>
        <v>545575.76</v>
      </c>
      <c r="L17" s="22">
        <f>L18</f>
        <v>545575.76</v>
      </c>
    </row>
    <row r="18" spans="1:12" ht="28.9" customHeight="1" x14ac:dyDescent="0.2">
      <c r="A18" s="4" t="s">
        <v>32</v>
      </c>
      <c r="B18" s="5" t="s">
        <v>12</v>
      </c>
      <c r="C18" s="5" t="s">
        <v>14</v>
      </c>
      <c r="D18" s="5" t="s">
        <v>16</v>
      </c>
      <c r="E18" s="5" t="s">
        <v>22</v>
      </c>
      <c r="F18" s="5">
        <v>129</v>
      </c>
      <c r="G18" s="5" t="s">
        <v>33</v>
      </c>
      <c r="H18" s="5" t="s">
        <v>0</v>
      </c>
      <c r="I18" s="23" t="s">
        <v>0</v>
      </c>
      <c r="J18" s="27">
        <v>545575.76</v>
      </c>
      <c r="K18" s="27">
        <v>545575.76</v>
      </c>
      <c r="L18" s="27">
        <v>545575.76</v>
      </c>
    </row>
    <row r="19" spans="1:12" ht="81.75" customHeight="1" x14ac:dyDescent="0.2">
      <c r="A19" s="2" t="s">
        <v>34</v>
      </c>
      <c r="B19" s="3" t="s">
        <v>12</v>
      </c>
      <c r="C19" s="3" t="s">
        <v>14</v>
      </c>
      <c r="D19" s="3" t="s">
        <v>35</v>
      </c>
      <c r="E19" s="3" t="s">
        <v>0</v>
      </c>
      <c r="F19" s="3" t="s">
        <v>0</v>
      </c>
      <c r="G19" s="3" t="s">
        <v>0</v>
      </c>
      <c r="H19" s="3" t="s">
        <v>0</v>
      </c>
      <c r="I19" s="19" t="s">
        <v>0</v>
      </c>
      <c r="J19" s="22">
        <f>J20</f>
        <v>5095899.21</v>
      </c>
      <c r="K19" s="22">
        <f>K20</f>
        <v>3765193.26</v>
      </c>
      <c r="L19" s="22">
        <f t="shared" ref="K19:L21" si="1">L20</f>
        <v>3765193.26</v>
      </c>
    </row>
    <row r="20" spans="1:12" ht="14.45" customHeight="1" x14ac:dyDescent="0.2">
      <c r="A20" s="2" t="s">
        <v>17</v>
      </c>
      <c r="B20" s="3" t="s">
        <v>12</v>
      </c>
      <c r="C20" s="3" t="s">
        <v>14</v>
      </c>
      <c r="D20" s="3" t="s">
        <v>35</v>
      </c>
      <c r="E20" s="3" t="s">
        <v>18</v>
      </c>
      <c r="F20" s="3" t="s">
        <v>0</v>
      </c>
      <c r="G20" s="3" t="s">
        <v>0</v>
      </c>
      <c r="H20" s="3" t="s">
        <v>0</v>
      </c>
      <c r="I20" s="19" t="s">
        <v>0</v>
      </c>
      <c r="J20" s="22">
        <f>J21</f>
        <v>5095899.21</v>
      </c>
      <c r="K20" s="22">
        <f t="shared" si="1"/>
        <v>3765193.26</v>
      </c>
      <c r="L20" s="22">
        <f t="shared" si="1"/>
        <v>3765193.26</v>
      </c>
    </row>
    <row r="21" spans="1:12" ht="43.35" customHeight="1" x14ac:dyDescent="0.2">
      <c r="A21" s="2" t="s">
        <v>19</v>
      </c>
      <c r="B21" s="3" t="s">
        <v>12</v>
      </c>
      <c r="C21" s="3" t="s">
        <v>14</v>
      </c>
      <c r="D21" s="3" t="s">
        <v>35</v>
      </c>
      <c r="E21" s="3" t="s">
        <v>20</v>
      </c>
      <c r="F21" s="3" t="s">
        <v>0</v>
      </c>
      <c r="G21" s="3" t="s">
        <v>0</v>
      </c>
      <c r="H21" s="3" t="s">
        <v>0</v>
      </c>
      <c r="I21" s="19" t="s">
        <v>0</v>
      </c>
      <c r="J21" s="22">
        <f>J22</f>
        <v>5095899.21</v>
      </c>
      <c r="K21" s="22">
        <f t="shared" si="1"/>
        <v>3765193.26</v>
      </c>
      <c r="L21" s="22">
        <f t="shared" si="1"/>
        <v>3765193.26</v>
      </c>
    </row>
    <row r="22" spans="1:12" ht="28.9" customHeight="1" x14ac:dyDescent="0.2">
      <c r="A22" s="2" t="s">
        <v>36</v>
      </c>
      <c r="B22" s="3" t="s">
        <v>12</v>
      </c>
      <c r="C22" s="3" t="s">
        <v>14</v>
      </c>
      <c r="D22" s="3" t="s">
        <v>35</v>
      </c>
      <c r="E22" s="3" t="s">
        <v>37</v>
      </c>
      <c r="F22" s="3" t="s">
        <v>0</v>
      </c>
      <c r="G22" s="3" t="s">
        <v>0</v>
      </c>
      <c r="H22" s="3" t="s">
        <v>0</v>
      </c>
      <c r="I22" s="19" t="s">
        <v>0</v>
      </c>
      <c r="J22" s="22">
        <f>J23+J38+J58</f>
        <v>5095899.21</v>
      </c>
      <c r="K22" s="22">
        <f>K23+K38+K58</f>
        <v>3765193.26</v>
      </c>
      <c r="L22" s="22">
        <f>L23+L38+L58</f>
        <v>3765193.26</v>
      </c>
    </row>
    <row r="23" spans="1:12" ht="14.45" customHeight="1" x14ac:dyDescent="0.2">
      <c r="A23" s="2" t="s">
        <v>23</v>
      </c>
      <c r="B23" s="3" t="s">
        <v>12</v>
      </c>
      <c r="C23" s="3" t="s">
        <v>14</v>
      </c>
      <c r="D23" s="3" t="s">
        <v>35</v>
      </c>
      <c r="E23" s="3" t="s">
        <v>37</v>
      </c>
      <c r="F23" s="3" t="s">
        <v>24</v>
      </c>
      <c r="G23" s="3" t="s">
        <v>0</v>
      </c>
      <c r="H23" s="3" t="s">
        <v>0</v>
      </c>
      <c r="I23" s="19" t="s">
        <v>0</v>
      </c>
      <c r="J23" s="22">
        <f>J28+J24</f>
        <v>3919953.26</v>
      </c>
      <c r="K23" s="22">
        <f>K28+K24</f>
        <v>3765193.26</v>
      </c>
      <c r="L23" s="22">
        <f>L28+L24</f>
        <v>3765193.26</v>
      </c>
    </row>
    <row r="24" spans="1:12" ht="28.9" hidden="1" customHeight="1" x14ac:dyDescent="0.2">
      <c r="A24" s="2" t="s">
        <v>25</v>
      </c>
      <c r="B24" s="3" t="s">
        <v>12</v>
      </c>
      <c r="C24" s="3" t="s">
        <v>14</v>
      </c>
      <c r="D24" s="3" t="s">
        <v>35</v>
      </c>
      <c r="E24" s="3" t="s">
        <v>37</v>
      </c>
      <c r="F24" s="3" t="s">
        <v>26</v>
      </c>
      <c r="G24" s="3" t="s">
        <v>0</v>
      </c>
      <c r="H24" s="3" t="s">
        <v>0</v>
      </c>
      <c r="I24" s="19" t="s">
        <v>0</v>
      </c>
      <c r="J24" s="22">
        <f>J25</f>
        <v>0</v>
      </c>
      <c r="K24" s="21">
        <v>0</v>
      </c>
      <c r="L24" s="21">
        <v>0</v>
      </c>
    </row>
    <row r="25" spans="1:12" ht="43.35" hidden="1" customHeight="1" x14ac:dyDescent="0.2">
      <c r="A25" s="2" t="s">
        <v>38</v>
      </c>
      <c r="B25" s="3" t="s">
        <v>12</v>
      </c>
      <c r="C25" s="3" t="s">
        <v>14</v>
      </c>
      <c r="D25" s="3" t="s">
        <v>35</v>
      </c>
      <c r="E25" s="3" t="s">
        <v>37</v>
      </c>
      <c r="F25" s="3" t="s">
        <v>39</v>
      </c>
      <c r="G25" s="3" t="s">
        <v>0</v>
      </c>
      <c r="H25" s="3" t="s">
        <v>0</v>
      </c>
      <c r="I25" s="19" t="s">
        <v>0</v>
      </c>
      <c r="J25" s="22">
        <f>J26</f>
        <v>0</v>
      </c>
      <c r="K25" s="21">
        <v>0</v>
      </c>
      <c r="L25" s="21">
        <v>0</v>
      </c>
    </row>
    <row r="26" spans="1:12" ht="28.9" hidden="1" customHeight="1" x14ac:dyDescent="0.2">
      <c r="A26" s="4" t="s">
        <v>40</v>
      </c>
      <c r="B26" s="5" t="s">
        <v>12</v>
      </c>
      <c r="C26" s="5" t="s">
        <v>14</v>
      </c>
      <c r="D26" s="5" t="s">
        <v>35</v>
      </c>
      <c r="E26" s="5" t="s">
        <v>37</v>
      </c>
      <c r="F26" s="5" t="s">
        <v>39</v>
      </c>
      <c r="G26" s="5" t="s">
        <v>41</v>
      </c>
      <c r="H26" s="5" t="s">
        <v>0</v>
      </c>
      <c r="I26" s="23" t="s">
        <v>0</v>
      </c>
      <c r="J26" s="27">
        <f>J27</f>
        <v>0</v>
      </c>
      <c r="K26" s="21">
        <v>0</v>
      </c>
      <c r="L26" s="21">
        <v>0</v>
      </c>
    </row>
    <row r="27" spans="1:12" ht="28.9" hidden="1" customHeight="1" x14ac:dyDescent="0.2">
      <c r="A27" s="4" t="s">
        <v>42</v>
      </c>
      <c r="B27" s="5" t="s">
        <v>12</v>
      </c>
      <c r="C27" s="5" t="s">
        <v>14</v>
      </c>
      <c r="D27" s="5" t="s">
        <v>35</v>
      </c>
      <c r="E27" s="5" t="s">
        <v>37</v>
      </c>
      <c r="F27" s="5" t="s">
        <v>39</v>
      </c>
      <c r="G27" s="5" t="s">
        <v>41</v>
      </c>
      <c r="H27" s="5" t="s">
        <v>0</v>
      </c>
      <c r="I27" s="23" t="s">
        <v>43</v>
      </c>
      <c r="J27" s="27">
        <v>0</v>
      </c>
      <c r="K27" s="21">
        <v>0</v>
      </c>
      <c r="L27" s="21">
        <v>0</v>
      </c>
    </row>
    <row r="28" spans="1:12" ht="28.9" customHeight="1" x14ac:dyDescent="0.2">
      <c r="A28" s="2" t="s">
        <v>44</v>
      </c>
      <c r="B28" s="3" t="s">
        <v>12</v>
      </c>
      <c r="C28" s="3" t="s">
        <v>14</v>
      </c>
      <c r="D28" s="3" t="s">
        <v>35</v>
      </c>
      <c r="E28" s="3" t="s">
        <v>37</v>
      </c>
      <c r="F28" s="3" t="s">
        <v>45</v>
      </c>
      <c r="G28" s="3" t="s">
        <v>0</v>
      </c>
      <c r="H28" s="3" t="s">
        <v>0</v>
      </c>
      <c r="I28" s="19" t="s">
        <v>0</v>
      </c>
      <c r="J28" s="22">
        <f>J29+J36+J31</f>
        <v>3919953.26</v>
      </c>
      <c r="K28" s="22">
        <f>K29+K36+K31</f>
        <v>3765193.26</v>
      </c>
      <c r="L28" s="22">
        <f>L29+L36+L31</f>
        <v>3765193.26</v>
      </c>
    </row>
    <row r="29" spans="1:12" ht="45" customHeight="1" x14ac:dyDescent="0.2">
      <c r="A29" s="2" t="s">
        <v>46</v>
      </c>
      <c r="B29" s="3" t="s">
        <v>12</v>
      </c>
      <c r="C29" s="3" t="s">
        <v>14</v>
      </c>
      <c r="D29" s="3" t="s">
        <v>35</v>
      </c>
      <c r="E29" s="3" t="s">
        <v>37</v>
      </c>
      <c r="F29" s="3" t="s">
        <v>47</v>
      </c>
      <c r="G29" s="3" t="s">
        <v>0</v>
      </c>
      <c r="H29" s="3" t="s">
        <v>0</v>
      </c>
      <c r="I29" s="19" t="s">
        <v>0</v>
      </c>
      <c r="J29" s="22">
        <f>J30</f>
        <v>2891853.5</v>
      </c>
      <c r="K29" s="22">
        <f>K30</f>
        <v>2891853.5</v>
      </c>
      <c r="L29" s="22">
        <f>L30</f>
        <v>2891853.5</v>
      </c>
    </row>
    <row r="30" spans="1:12" ht="14.45" customHeight="1" x14ac:dyDescent="0.2">
      <c r="A30" s="4" t="s">
        <v>29</v>
      </c>
      <c r="B30" s="5" t="s">
        <v>12</v>
      </c>
      <c r="C30" s="5" t="s">
        <v>14</v>
      </c>
      <c r="D30" s="5" t="s">
        <v>35</v>
      </c>
      <c r="E30" s="5" t="s">
        <v>37</v>
      </c>
      <c r="F30" s="5" t="s">
        <v>47</v>
      </c>
      <c r="G30" s="5" t="s">
        <v>30</v>
      </c>
      <c r="H30" s="5" t="s">
        <v>0</v>
      </c>
      <c r="I30" s="23" t="s">
        <v>0</v>
      </c>
      <c r="J30" s="27">
        <v>2891853.5</v>
      </c>
      <c r="K30" s="27">
        <v>2891853.5</v>
      </c>
      <c r="L30" s="27">
        <v>2891853.5</v>
      </c>
    </row>
    <row r="31" spans="1:12" ht="57.6" customHeight="1" x14ac:dyDescent="0.2">
      <c r="A31" s="2" t="s">
        <v>48</v>
      </c>
      <c r="B31" s="3" t="s">
        <v>12</v>
      </c>
      <c r="C31" s="3" t="s">
        <v>14</v>
      </c>
      <c r="D31" s="3" t="s">
        <v>35</v>
      </c>
      <c r="E31" s="3" t="s">
        <v>37</v>
      </c>
      <c r="F31" s="3" t="s">
        <v>49</v>
      </c>
      <c r="G31" s="3" t="s">
        <v>0</v>
      </c>
      <c r="H31" s="3" t="s">
        <v>0</v>
      </c>
      <c r="I31" s="19" t="s">
        <v>0</v>
      </c>
      <c r="J31" s="22">
        <f>J34+J32</f>
        <v>154760</v>
      </c>
      <c r="K31" s="22">
        <f>K34+K32</f>
        <v>0</v>
      </c>
      <c r="L31" s="22">
        <f>L34+L32</f>
        <v>0</v>
      </c>
    </row>
    <row r="32" spans="1:12" ht="27.75" customHeight="1" x14ac:dyDescent="0.2">
      <c r="A32" s="7" t="s">
        <v>205</v>
      </c>
      <c r="B32" s="5" t="s">
        <v>12</v>
      </c>
      <c r="C32" s="5" t="s">
        <v>14</v>
      </c>
      <c r="D32" s="5" t="s">
        <v>35</v>
      </c>
      <c r="E32" s="5" t="s">
        <v>37</v>
      </c>
      <c r="F32" s="5">
        <v>122</v>
      </c>
      <c r="G32" s="5">
        <v>212</v>
      </c>
      <c r="H32" s="3"/>
      <c r="I32" s="19"/>
      <c r="J32" s="28">
        <f>J33</f>
        <v>4760</v>
      </c>
      <c r="K32" s="28">
        <v>0</v>
      </c>
      <c r="L32" s="28">
        <v>0</v>
      </c>
    </row>
    <row r="33" spans="1:22" ht="27.75" customHeight="1" x14ac:dyDescent="0.2">
      <c r="A33" s="7" t="s">
        <v>206</v>
      </c>
      <c r="B33" s="5" t="s">
        <v>12</v>
      </c>
      <c r="C33" s="5" t="s">
        <v>14</v>
      </c>
      <c r="D33" s="5" t="s">
        <v>35</v>
      </c>
      <c r="E33" s="5" t="s">
        <v>37</v>
      </c>
      <c r="F33" s="5">
        <v>122</v>
      </c>
      <c r="G33" s="5">
        <v>212</v>
      </c>
      <c r="H33" s="3"/>
      <c r="I33" s="24">
        <v>1104</v>
      </c>
      <c r="J33" s="28">
        <v>4760</v>
      </c>
      <c r="K33" s="28">
        <v>0</v>
      </c>
      <c r="L33" s="28">
        <v>0</v>
      </c>
    </row>
    <row r="34" spans="1:22" ht="14.45" customHeight="1" x14ac:dyDescent="0.2">
      <c r="A34" s="4" t="s">
        <v>50</v>
      </c>
      <c r="B34" s="5" t="s">
        <v>12</v>
      </c>
      <c r="C34" s="5" t="s">
        <v>14</v>
      </c>
      <c r="D34" s="5" t="s">
        <v>35</v>
      </c>
      <c r="E34" s="5" t="s">
        <v>37</v>
      </c>
      <c r="F34" s="5" t="s">
        <v>49</v>
      </c>
      <c r="G34" s="5">
        <v>214</v>
      </c>
      <c r="H34" s="5" t="s">
        <v>0</v>
      </c>
      <c r="I34" s="23" t="s">
        <v>0</v>
      </c>
      <c r="J34" s="27">
        <f>J35</f>
        <v>150000</v>
      </c>
      <c r="K34" s="27">
        <f>K35</f>
        <v>0</v>
      </c>
      <c r="L34" s="27">
        <f>L35</f>
        <v>0</v>
      </c>
    </row>
    <row r="35" spans="1:22" ht="28.9" customHeight="1" x14ac:dyDescent="0.2">
      <c r="A35" s="4" t="s">
        <v>42</v>
      </c>
      <c r="B35" s="5" t="s">
        <v>12</v>
      </c>
      <c r="C35" s="5" t="s">
        <v>14</v>
      </c>
      <c r="D35" s="5" t="s">
        <v>35</v>
      </c>
      <c r="E35" s="5" t="s">
        <v>37</v>
      </c>
      <c r="F35" s="5" t="s">
        <v>49</v>
      </c>
      <c r="G35" s="5">
        <v>214</v>
      </c>
      <c r="H35" s="5" t="s">
        <v>0</v>
      </c>
      <c r="I35" s="23">
        <v>1101</v>
      </c>
      <c r="J35" s="27">
        <v>150000</v>
      </c>
      <c r="K35" s="27">
        <v>0</v>
      </c>
      <c r="L35" s="27">
        <v>0</v>
      </c>
    </row>
    <row r="36" spans="1:22" ht="76.5" x14ac:dyDescent="0.2">
      <c r="A36" s="2" t="s">
        <v>54</v>
      </c>
      <c r="B36" s="3" t="s">
        <v>12</v>
      </c>
      <c r="C36" s="3" t="s">
        <v>14</v>
      </c>
      <c r="D36" s="3" t="s">
        <v>35</v>
      </c>
      <c r="E36" s="3" t="s">
        <v>37</v>
      </c>
      <c r="F36" s="3" t="s">
        <v>55</v>
      </c>
      <c r="G36" s="3" t="s">
        <v>0</v>
      </c>
      <c r="H36" s="3" t="s">
        <v>0</v>
      </c>
      <c r="I36" s="19" t="s">
        <v>0</v>
      </c>
      <c r="J36" s="22">
        <f>J37</f>
        <v>873339.76</v>
      </c>
      <c r="K36" s="22">
        <f>K37</f>
        <v>873339.76</v>
      </c>
      <c r="L36" s="22">
        <f>L37</f>
        <v>873339.76</v>
      </c>
    </row>
    <row r="37" spans="1:22" ht="28.9" customHeight="1" x14ac:dyDescent="0.2">
      <c r="A37" s="4" t="s">
        <v>32</v>
      </c>
      <c r="B37" s="5" t="s">
        <v>12</v>
      </c>
      <c r="C37" s="5" t="s">
        <v>14</v>
      </c>
      <c r="D37" s="5" t="s">
        <v>35</v>
      </c>
      <c r="E37" s="5" t="s">
        <v>37</v>
      </c>
      <c r="F37" s="5" t="s">
        <v>55</v>
      </c>
      <c r="G37" s="5" t="s">
        <v>33</v>
      </c>
      <c r="H37" s="5" t="s">
        <v>0</v>
      </c>
      <c r="I37" s="23" t="s">
        <v>0</v>
      </c>
      <c r="J37" s="27">
        <v>873339.76</v>
      </c>
      <c r="K37" s="27">
        <v>873339.76</v>
      </c>
      <c r="L37" s="27">
        <v>873339.76</v>
      </c>
    </row>
    <row r="38" spans="1:22" ht="28.9" customHeight="1" x14ac:dyDescent="0.2">
      <c r="A38" s="2" t="s">
        <v>56</v>
      </c>
      <c r="B38" s="3" t="s">
        <v>12</v>
      </c>
      <c r="C38" s="3" t="s">
        <v>14</v>
      </c>
      <c r="D38" s="3" t="s">
        <v>35</v>
      </c>
      <c r="E38" s="3" t="s">
        <v>37</v>
      </c>
      <c r="F38" s="3" t="s">
        <v>57</v>
      </c>
      <c r="G38" s="3" t="s">
        <v>0</v>
      </c>
      <c r="H38" s="3" t="s">
        <v>0</v>
      </c>
      <c r="I38" s="19" t="s">
        <v>0</v>
      </c>
      <c r="J38" s="22">
        <f>J39</f>
        <v>915945.95</v>
      </c>
      <c r="K38" s="22">
        <f>K39</f>
        <v>0</v>
      </c>
      <c r="L38" s="22">
        <f>L39</f>
        <v>0</v>
      </c>
    </row>
    <row r="39" spans="1:22" ht="28.9" customHeight="1" x14ac:dyDescent="0.2">
      <c r="A39" s="2" t="s">
        <v>58</v>
      </c>
      <c r="B39" s="3" t="s">
        <v>12</v>
      </c>
      <c r="C39" s="3" t="s">
        <v>14</v>
      </c>
      <c r="D39" s="3" t="s">
        <v>35</v>
      </c>
      <c r="E39" s="3" t="s">
        <v>37</v>
      </c>
      <c r="F39" s="3" t="s">
        <v>59</v>
      </c>
      <c r="G39" s="3" t="s">
        <v>0</v>
      </c>
      <c r="H39" s="3" t="s">
        <v>0</v>
      </c>
      <c r="I39" s="19" t="s">
        <v>0</v>
      </c>
      <c r="J39" s="22">
        <f>J40+J44+J54</f>
        <v>915945.95</v>
      </c>
      <c r="K39" s="22">
        <f>K40+K44+K54</f>
        <v>0</v>
      </c>
      <c r="L39" s="22">
        <f t="shared" ref="L39" si="2">L40+L44+L54</f>
        <v>0</v>
      </c>
    </row>
    <row r="40" spans="1:22" ht="28.9" customHeight="1" x14ac:dyDescent="0.2">
      <c r="A40" s="2" t="s">
        <v>60</v>
      </c>
      <c r="B40" s="3" t="s">
        <v>12</v>
      </c>
      <c r="C40" s="3" t="s">
        <v>14</v>
      </c>
      <c r="D40" s="3" t="s">
        <v>35</v>
      </c>
      <c r="E40" s="3" t="s">
        <v>37</v>
      </c>
      <c r="F40" s="3" t="s">
        <v>61</v>
      </c>
      <c r="G40" s="3" t="s">
        <v>0</v>
      </c>
      <c r="H40" s="3" t="s">
        <v>0</v>
      </c>
      <c r="I40" s="19" t="s">
        <v>0</v>
      </c>
      <c r="J40" s="22">
        <f>J41+J42</f>
        <v>454690</v>
      </c>
      <c r="K40" s="22">
        <f>K41+K42</f>
        <v>0</v>
      </c>
      <c r="L40" s="22">
        <f>L41+L42</f>
        <v>0</v>
      </c>
    </row>
    <row r="41" spans="1:22" ht="14.45" customHeight="1" x14ac:dyDescent="0.2">
      <c r="A41" s="4" t="s">
        <v>62</v>
      </c>
      <c r="B41" s="5" t="s">
        <v>12</v>
      </c>
      <c r="C41" s="5" t="s">
        <v>14</v>
      </c>
      <c r="D41" s="5" t="s">
        <v>35</v>
      </c>
      <c r="E41" s="5" t="s">
        <v>37</v>
      </c>
      <c r="F41" s="5" t="s">
        <v>61</v>
      </c>
      <c r="G41" s="5" t="s">
        <v>63</v>
      </c>
      <c r="H41" s="5" t="s">
        <v>0</v>
      </c>
      <c r="I41" s="23" t="s">
        <v>0</v>
      </c>
      <c r="J41" s="27">
        <f>144000+10690</f>
        <v>154690</v>
      </c>
      <c r="K41" s="27">
        <v>0</v>
      </c>
      <c r="L41" s="27">
        <v>0</v>
      </c>
    </row>
    <row r="42" spans="1:22" ht="14.45" customHeight="1" x14ac:dyDescent="0.2">
      <c r="A42" s="4" t="s">
        <v>64</v>
      </c>
      <c r="B42" s="5" t="s">
        <v>12</v>
      </c>
      <c r="C42" s="5" t="s">
        <v>14</v>
      </c>
      <c r="D42" s="5" t="s">
        <v>35</v>
      </c>
      <c r="E42" s="5" t="s">
        <v>37</v>
      </c>
      <c r="F42" s="5" t="s">
        <v>61</v>
      </c>
      <c r="G42" s="5" t="s">
        <v>65</v>
      </c>
      <c r="H42" s="5" t="s">
        <v>0</v>
      </c>
      <c r="I42" s="23" t="s">
        <v>0</v>
      </c>
      <c r="J42" s="27">
        <f>J43</f>
        <v>300000</v>
      </c>
      <c r="K42" s="27">
        <v>0</v>
      </c>
      <c r="L42" s="27">
        <v>0</v>
      </c>
    </row>
    <row r="43" spans="1:22" ht="28.9" customHeight="1" x14ac:dyDescent="0.2">
      <c r="A43" s="4" t="s">
        <v>66</v>
      </c>
      <c r="B43" s="5" t="s">
        <v>12</v>
      </c>
      <c r="C43" s="5" t="s">
        <v>14</v>
      </c>
      <c r="D43" s="5" t="s">
        <v>35</v>
      </c>
      <c r="E43" s="5" t="s">
        <v>37</v>
      </c>
      <c r="F43" s="5" t="s">
        <v>61</v>
      </c>
      <c r="G43" s="5" t="s">
        <v>65</v>
      </c>
      <c r="H43" s="5" t="s">
        <v>0</v>
      </c>
      <c r="I43" s="23" t="s">
        <v>67</v>
      </c>
      <c r="J43" s="27">
        <v>300000</v>
      </c>
      <c r="K43" s="27">
        <v>0</v>
      </c>
      <c r="L43" s="27">
        <v>0</v>
      </c>
    </row>
    <row r="44" spans="1:22" ht="57.6" customHeight="1" x14ac:dyDescent="0.2">
      <c r="A44" s="2" t="s">
        <v>68</v>
      </c>
      <c r="B44" s="3" t="s">
        <v>12</v>
      </c>
      <c r="C44" s="3" t="s">
        <v>14</v>
      </c>
      <c r="D44" s="3" t="s">
        <v>35</v>
      </c>
      <c r="E44" s="3" t="s">
        <v>37</v>
      </c>
      <c r="F44" s="3" t="s">
        <v>69</v>
      </c>
      <c r="G44" s="3" t="s">
        <v>0</v>
      </c>
      <c r="H44" s="3" t="s">
        <v>0</v>
      </c>
      <c r="I44" s="19" t="s">
        <v>0</v>
      </c>
      <c r="J44" s="22">
        <f>J46+J47+J48+J49+J50+J51</f>
        <v>109255.95</v>
      </c>
      <c r="K44" s="22">
        <f t="shared" ref="K44:L44" si="3">K46+K47+K48+K49+K50+K51</f>
        <v>0</v>
      </c>
      <c r="L44" s="22">
        <f t="shared" si="3"/>
        <v>0</v>
      </c>
    </row>
    <row r="45" spans="1:22" ht="14.45" hidden="1" customHeight="1" x14ac:dyDescent="0.2">
      <c r="A45" s="4" t="s">
        <v>62</v>
      </c>
      <c r="B45" s="5" t="s">
        <v>12</v>
      </c>
      <c r="C45" s="5" t="s">
        <v>14</v>
      </c>
      <c r="D45" s="5" t="s">
        <v>35</v>
      </c>
      <c r="E45" s="5" t="s">
        <v>37</v>
      </c>
      <c r="F45" s="5" t="s">
        <v>69</v>
      </c>
      <c r="G45" s="5" t="s">
        <v>63</v>
      </c>
      <c r="H45" s="5" t="s">
        <v>0</v>
      </c>
      <c r="I45" s="23" t="s">
        <v>0</v>
      </c>
      <c r="J45" s="27">
        <v>0</v>
      </c>
      <c r="K45" s="27">
        <v>0</v>
      </c>
      <c r="L45" s="27">
        <v>0</v>
      </c>
    </row>
    <row r="46" spans="1:22" s="48" customFormat="1" ht="15.75" customHeight="1" x14ac:dyDescent="0.2">
      <c r="A46" s="43" t="s">
        <v>72</v>
      </c>
      <c r="B46" s="44">
        <v>809</v>
      </c>
      <c r="C46" s="44" t="s">
        <v>14</v>
      </c>
      <c r="D46" s="44" t="s">
        <v>35</v>
      </c>
      <c r="E46" s="44" t="s">
        <v>37</v>
      </c>
      <c r="F46" s="44" t="s">
        <v>69</v>
      </c>
      <c r="G46" s="45" t="s">
        <v>71</v>
      </c>
      <c r="H46" s="46" t="s">
        <v>73</v>
      </c>
      <c r="I46" s="46"/>
      <c r="J46" s="38">
        <v>7134.94</v>
      </c>
      <c r="K46" s="38">
        <v>0</v>
      </c>
      <c r="L46" s="47">
        <v>0</v>
      </c>
      <c r="M46"/>
      <c r="N46"/>
      <c r="O46"/>
      <c r="P46"/>
      <c r="Q46"/>
      <c r="R46"/>
      <c r="S46"/>
      <c r="T46"/>
      <c r="U46"/>
      <c r="V46"/>
    </row>
    <row r="47" spans="1:22" s="48" customFormat="1" ht="15.75" customHeight="1" x14ac:dyDescent="0.2">
      <c r="A47" s="43" t="s">
        <v>213</v>
      </c>
      <c r="B47" s="44">
        <v>809</v>
      </c>
      <c r="C47" s="44" t="s">
        <v>14</v>
      </c>
      <c r="D47" s="44" t="s">
        <v>35</v>
      </c>
      <c r="E47" s="44" t="s">
        <v>37</v>
      </c>
      <c r="F47" s="44" t="s">
        <v>69</v>
      </c>
      <c r="G47" s="45" t="s">
        <v>71</v>
      </c>
      <c r="H47" s="46" t="s">
        <v>75</v>
      </c>
      <c r="I47" s="46"/>
      <c r="J47" s="38">
        <v>877.52</v>
      </c>
      <c r="K47" s="38"/>
      <c r="L47" s="47">
        <v>0</v>
      </c>
      <c r="M47"/>
      <c r="N47"/>
      <c r="O47"/>
      <c r="P47"/>
      <c r="Q47"/>
      <c r="R47"/>
      <c r="S47"/>
      <c r="T47"/>
      <c r="U47"/>
      <c r="V47"/>
    </row>
    <row r="48" spans="1:22" s="48" customFormat="1" ht="15.75" customHeight="1" x14ac:dyDescent="0.2">
      <c r="A48" s="43" t="s">
        <v>214</v>
      </c>
      <c r="B48" s="44">
        <v>809</v>
      </c>
      <c r="C48" s="49" t="s">
        <v>14</v>
      </c>
      <c r="D48" s="49" t="s">
        <v>35</v>
      </c>
      <c r="E48" s="49" t="s">
        <v>37</v>
      </c>
      <c r="F48" s="49" t="s">
        <v>69</v>
      </c>
      <c r="G48" s="50" t="s">
        <v>71</v>
      </c>
      <c r="H48" s="51" t="s">
        <v>215</v>
      </c>
      <c r="I48" s="46"/>
      <c r="J48" s="38">
        <v>344.61</v>
      </c>
      <c r="K48" s="38">
        <v>0</v>
      </c>
      <c r="L48" s="47">
        <v>0</v>
      </c>
      <c r="M48"/>
      <c r="N48"/>
      <c r="O48"/>
      <c r="P48"/>
      <c r="Q48"/>
      <c r="R48"/>
      <c r="S48"/>
      <c r="T48"/>
      <c r="U48"/>
      <c r="V48"/>
    </row>
    <row r="49" spans="1:22" s="48" customFormat="1" ht="15.75" customHeight="1" x14ac:dyDescent="0.2">
      <c r="A49" s="43" t="s">
        <v>216</v>
      </c>
      <c r="B49" s="44">
        <v>809</v>
      </c>
      <c r="C49" s="49" t="s">
        <v>14</v>
      </c>
      <c r="D49" s="49" t="s">
        <v>35</v>
      </c>
      <c r="E49" s="49" t="s">
        <v>37</v>
      </c>
      <c r="F49" s="49" t="s">
        <v>69</v>
      </c>
      <c r="G49" s="50" t="s">
        <v>71</v>
      </c>
      <c r="H49" s="46">
        <v>1126</v>
      </c>
      <c r="I49" s="46"/>
      <c r="J49" s="38">
        <v>145.31</v>
      </c>
      <c r="K49" s="38">
        <v>0</v>
      </c>
      <c r="L49" s="47">
        <v>0</v>
      </c>
      <c r="M49"/>
      <c r="N49"/>
      <c r="O49"/>
      <c r="P49"/>
      <c r="Q49"/>
      <c r="R49"/>
      <c r="S49"/>
      <c r="T49"/>
      <c r="U49"/>
      <c r="V49"/>
    </row>
    <row r="50" spans="1:22" s="48" customFormat="1" ht="15.75" customHeight="1" x14ac:dyDescent="0.2">
      <c r="A50" s="43" t="s">
        <v>195</v>
      </c>
      <c r="B50" s="44">
        <v>809</v>
      </c>
      <c r="C50" s="49" t="s">
        <v>14</v>
      </c>
      <c r="D50" s="49" t="s">
        <v>35</v>
      </c>
      <c r="E50" s="49" t="s">
        <v>37</v>
      </c>
      <c r="F50" s="49" t="s">
        <v>69</v>
      </c>
      <c r="G50" s="45">
        <v>225</v>
      </c>
      <c r="H50" s="46">
        <v>1111</v>
      </c>
      <c r="I50" s="46"/>
      <c r="J50" s="38">
        <v>753.57</v>
      </c>
      <c r="K50" s="38">
        <v>0</v>
      </c>
      <c r="L50" s="47">
        <v>0</v>
      </c>
      <c r="M50"/>
      <c r="N50"/>
      <c r="O50"/>
      <c r="P50"/>
      <c r="Q50"/>
      <c r="R50"/>
      <c r="S50"/>
      <c r="T50"/>
      <c r="U50"/>
      <c r="V50"/>
    </row>
    <row r="51" spans="1:22" s="48" customFormat="1" ht="15.75" customHeight="1" x14ac:dyDescent="0.2">
      <c r="A51" s="43" t="s">
        <v>217</v>
      </c>
      <c r="B51" s="44">
        <v>809</v>
      </c>
      <c r="C51" s="49" t="s">
        <v>14</v>
      </c>
      <c r="D51" s="49" t="s">
        <v>35</v>
      </c>
      <c r="E51" s="49" t="s">
        <v>37</v>
      </c>
      <c r="F51" s="49" t="s">
        <v>69</v>
      </c>
      <c r="G51" s="45">
        <v>226</v>
      </c>
      <c r="H51" s="46">
        <v>1134</v>
      </c>
      <c r="I51" s="46"/>
      <c r="J51" s="38">
        <v>100000</v>
      </c>
      <c r="K51" s="38">
        <v>0</v>
      </c>
      <c r="L51" s="47">
        <v>0</v>
      </c>
      <c r="M51"/>
      <c r="N51"/>
      <c r="O51"/>
      <c r="P51"/>
      <c r="Q51"/>
      <c r="R51"/>
      <c r="S51"/>
      <c r="T51"/>
      <c r="U51"/>
      <c r="V51"/>
    </row>
    <row r="52" spans="1:22" ht="28.9" hidden="1" customHeight="1" x14ac:dyDescent="0.2">
      <c r="A52" s="4" t="s">
        <v>76</v>
      </c>
      <c r="B52" s="5" t="s">
        <v>12</v>
      </c>
      <c r="C52" s="5" t="s">
        <v>14</v>
      </c>
      <c r="D52" s="5" t="s">
        <v>35</v>
      </c>
      <c r="E52" s="5" t="s">
        <v>37</v>
      </c>
      <c r="F52" s="5" t="s">
        <v>69</v>
      </c>
      <c r="G52" s="5" t="s">
        <v>77</v>
      </c>
      <c r="H52" s="5" t="s">
        <v>0</v>
      </c>
      <c r="I52" s="23" t="s">
        <v>0</v>
      </c>
      <c r="J52" s="27">
        <f>J53</f>
        <v>0</v>
      </c>
      <c r="K52" s="27">
        <v>0</v>
      </c>
      <c r="L52" s="27">
        <f>L53</f>
        <v>0</v>
      </c>
    </row>
    <row r="53" spans="1:22" ht="14.45" hidden="1" customHeight="1" x14ac:dyDescent="0.2">
      <c r="A53" s="4" t="s">
        <v>78</v>
      </c>
      <c r="B53" s="5" t="s">
        <v>12</v>
      </c>
      <c r="C53" s="5" t="s">
        <v>14</v>
      </c>
      <c r="D53" s="5" t="s">
        <v>35</v>
      </c>
      <c r="E53" s="5" t="s">
        <v>37</v>
      </c>
      <c r="F53" s="5" t="s">
        <v>69</v>
      </c>
      <c r="G53" s="5" t="s">
        <v>77</v>
      </c>
      <c r="H53" s="5" t="s">
        <v>0</v>
      </c>
      <c r="I53" s="23" t="s">
        <v>79</v>
      </c>
      <c r="J53" s="27">
        <v>0</v>
      </c>
      <c r="K53" s="27">
        <v>0</v>
      </c>
      <c r="L53" s="27">
        <v>0</v>
      </c>
    </row>
    <row r="54" spans="1:22" ht="14.45" customHeight="1" x14ac:dyDescent="0.2">
      <c r="A54" s="2" t="s">
        <v>207</v>
      </c>
      <c r="B54" s="3" t="s">
        <v>12</v>
      </c>
      <c r="C54" s="3" t="s">
        <v>14</v>
      </c>
      <c r="D54" s="3" t="s">
        <v>35</v>
      </c>
      <c r="E54" s="3" t="s">
        <v>37</v>
      </c>
      <c r="F54" s="3">
        <v>247</v>
      </c>
      <c r="G54" s="5"/>
      <c r="H54" s="5"/>
      <c r="I54" s="23"/>
      <c r="J54" s="22">
        <f>J55</f>
        <v>352000</v>
      </c>
      <c r="K54" s="22">
        <f t="shared" ref="K54:L54" si="4">K55</f>
        <v>0</v>
      </c>
      <c r="L54" s="22">
        <f t="shared" si="4"/>
        <v>0</v>
      </c>
    </row>
    <row r="55" spans="1:22" ht="14.45" customHeight="1" x14ac:dyDescent="0.2">
      <c r="A55" s="4" t="s">
        <v>70</v>
      </c>
      <c r="B55" s="5" t="s">
        <v>12</v>
      </c>
      <c r="C55" s="5" t="s">
        <v>14</v>
      </c>
      <c r="D55" s="5" t="s">
        <v>35</v>
      </c>
      <c r="E55" s="5" t="s">
        <v>37</v>
      </c>
      <c r="F55" s="5">
        <v>247</v>
      </c>
      <c r="G55" s="5" t="s">
        <v>71</v>
      </c>
      <c r="H55" s="5" t="s">
        <v>0</v>
      </c>
      <c r="I55" s="23" t="s">
        <v>0</v>
      </c>
      <c r="J55" s="27">
        <f>J56+J57</f>
        <v>352000</v>
      </c>
      <c r="K55" s="27"/>
      <c r="L55" s="27"/>
    </row>
    <row r="56" spans="1:22" ht="28.9" customHeight="1" x14ac:dyDescent="0.2">
      <c r="A56" s="4" t="s">
        <v>72</v>
      </c>
      <c r="B56" s="5" t="s">
        <v>12</v>
      </c>
      <c r="C56" s="5" t="s">
        <v>14</v>
      </c>
      <c r="D56" s="5" t="s">
        <v>35</v>
      </c>
      <c r="E56" s="5" t="s">
        <v>37</v>
      </c>
      <c r="F56" s="5">
        <v>247</v>
      </c>
      <c r="G56" s="5" t="s">
        <v>71</v>
      </c>
      <c r="H56" s="5" t="s">
        <v>0</v>
      </c>
      <c r="I56" s="23" t="s">
        <v>73</v>
      </c>
      <c r="J56" s="27">
        <v>320000</v>
      </c>
      <c r="K56" s="27"/>
      <c r="L56" s="27"/>
    </row>
    <row r="57" spans="1:22" ht="14.45" customHeight="1" x14ac:dyDescent="0.2">
      <c r="A57" s="4" t="s">
        <v>74</v>
      </c>
      <c r="B57" s="5" t="s">
        <v>12</v>
      </c>
      <c r="C57" s="5" t="s">
        <v>14</v>
      </c>
      <c r="D57" s="5" t="s">
        <v>35</v>
      </c>
      <c r="E57" s="5" t="s">
        <v>37</v>
      </c>
      <c r="F57" s="5">
        <v>247</v>
      </c>
      <c r="G57" s="5" t="s">
        <v>71</v>
      </c>
      <c r="H57" s="5" t="s">
        <v>0</v>
      </c>
      <c r="I57" s="23" t="s">
        <v>75</v>
      </c>
      <c r="J57" s="27">
        <v>32000</v>
      </c>
      <c r="K57" s="27"/>
      <c r="L57" s="27"/>
    </row>
    <row r="58" spans="1:22" ht="14.45" customHeight="1" x14ac:dyDescent="0.2">
      <c r="A58" s="2" t="s">
        <v>80</v>
      </c>
      <c r="B58" s="3" t="s">
        <v>12</v>
      </c>
      <c r="C58" s="3" t="s">
        <v>14</v>
      </c>
      <c r="D58" s="3" t="s">
        <v>35</v>
      </c>
      <c r="E58" s="3" t="s">
        <v>37</v>
      </c>
      <c r="F58" s="3" t="s">
        <v>81</v>
      </c>
      <c r="G58" s="3" t="s">
        <v>0</v>
      </c>
      <c r="H58" s="3" t="s">
        <v>0</v>
      </c>
      <c r="I58" s="19" t="s">
        <v>0</v>
      </c>
      <c r="J58" s="22">
        <f>J59</f>
        <v>260000</v>
      </c>
      <c r="K58" s="22">
        <f>K59</f>
        <v>0</v>
      </c>
      <c r="L58" s="22">
        <f>L59</f>
        <v>0</v>
      </c>
    </row>
    <row r="59" spans="1:22" ht="28.9" customHeight="1" x14ac:dyDescent="0.2">
      <c r="A59" s="2" t="s">
        <v>82</v>
      </c>
      <c r="B59" s="3" t="s">
        <v>12</v>
      </c>
      <c r="C59" s="3" t="s">
        <v>14</v>
      </c>
      <c r="D59" s="3" t="s">
        <v>35</v>
      </c>
      <c r="E59" s="3" t="s">
        <v>37</v>
      </c>
      <c r="F59" s="3" t="s">
        <v>83</v>
      </c>
      <c r="G59" s="3" t="s">
        <v>0</v>
      </c>
      <c r="H59" s="3" t="s">
        <v>0</v>
      </c>
      <c r="I59" s="19" t="s">
        <v>0</v>
      </c>
      <c r="J59" s="22">
        <f>J60++J65</f>
        <v>260000</v>
      </c>
      <c r="K59" s="22">
        <f>K60++K65</f>
        <v>0</v>
      </c>
      <c r="L59" s="22">
        <f>L60++L65</f>
        <v>0</v>
      </c>
    </row>
    <row r="60" spans="1:22" ht="28.9" customHeight="1" x14ac:dyDescent="0.2">
      <c r="A60" s="2" t="s">
        <v>84</v>
      </c>
      <c r="B60" s="3" t="s">
        <v>12</v>
      </c>
      <c r="C60" s="3" t="s">
        <v>14</v>
      </c>
      <c r="D60" s="3" t="s">
        <v>35</v>
      </c>
      <c r="E60" s="3" t="s">
        <v>37</v>
      </c>
      <c r="F60" s="3" t="s">
        <v>85</v>
      </c>
      <c r="G60" s="3" t="s">
        <v>0</v>
      </c>
      <c r="H60" s="3" t="s">
        <v>0</v>
      </c>
      <c r="I60" s="19" t="s">
        <v>0</v>
      </c>
      <c r="J60" s="22">
        <f>J61+J63</f>
        <v>60000</v>
      </c>
      <c r="K60" s="22">
        <f>K61+K63</f>
        <v>0</v>
      </c>
      <c r="L60" s="22">
        <f>L61+L63</f>
        <v>0</v>
      </c>
    </row>
    <row r="61" spans="1:22" ht="14.45" customHeight="1" x14ac:dyDescent="0.2">
      <c r="A61" s="4" t="s">
        <v>86</v>
      </c>
      <c r="B61" s="5" t="s">
        <v>12</v>
      </c>
      <c r="C61" s="5" t="s">
        <v>14</v>
      </c>
      <c r="D61" s="5" t="s">
        <v>35</v>
      </c>
      <c r="E61" s="5" t="s">
        <v>37</v>
      </c>
      <c r="F61" s="5" t="s">
        <v>85</v>
      </c>
      <c r="G61" s="5" t="s">
        <v>87</v>
      </c>
      <c r="H61" s="5" t="s">
        <v>0</v>
      </c>
      <c r="I61" s="23" t="s">
        <v>0</v>
      </c>
      <c r="J61" s="27">
        <f>J62</f>
        <v>10000</v>
      </c>
      <c r="K61" s="27">
        <v>0</v>
      </c>
      <c r="L61" s="27">
        <f>L62</f>
        <v>0</v>
      </c>
    </row>
    <row r="62" spans="1:22" ht="14.45" customHeight="1" x14ac:dyDescent="0.2">
      <c r="A62" s="4" t="s">
        <v>88</v>
      </c>
      <c r="B62" s="5" t="s">
        <v>12</v>
      </c>
      <c r="C62" s="5" t="s">
        <v>14</v>
      </c>
      <c r="D62" s="5" t="s">
        <v>35</v>
      </c>
      <c r="E62" s="5" t="s">
        <v>37</v>
      </c>
      <c r="F62" s="5" t="s">
        <v>85</v>
      </c>
      <c r="G62" s="5" t="s">
        <v>87</v>
      </c>
      <c r="H62" s="5" t="s">
        <v>0</v>
      </c>
      <c r="I62" s="23" t="s">
        <v>89</v>
      </c>
      <c r="J62" s="27">
        <v>10000</v>
      </c>
      <c r="K62" s="27">
        <v>0</v>
      </c>
      <c r="L62" s="27">
        <v>0</v>
      </c>
    </row>
    <row r="63" spans="1:22" ht="14.45" customHeight="1" x14ac:dyDescent="0.2">
      <c r="A63" s="4" t="s">
        <v>182</v>
      </c>
      <c r="B63" s="5">
        <v>809</v>
      </c>
      <c r="C63" s="5" t="s">
        <v>14</v>
      </c>
      <c r="D63" s="5" t="s">
        <v>35</v>
      </c>
      <c r="E63" s="5" t="s">
        <v>37</v>
      </c>
      <c r="F63" s="5">
        <v>852</v>
      </c>
      <c r="G63" s="5">
        <v>291</v>
      </c>
      <c r="H63" s="5"/>
      <c r="I63" s="23"/>
      <c r="J63" s="27">
        <f>J64</f>
        <v>50000</v>
      </c>
      <c r="K63" s="27">
        <v>0</v>
      </c>
      <c r="L63" s="27">
        <v>0</v>
      </c>
    </row>
    <row r="64" spans="1:22" ht="14.45" customHeight="1" x14ac:dyDescent="0.2">
      <c r="A64" s="4" t="s">
        <v>182</v>
      </c>
      <c r="B64" s="5">
        <v>809</v>
      </c>
      <c r="C64" s="5" t="s">
        <v>14</v>
      </c>
      <c r="D64" s="5" t="s">
        <v>35</v>
      </c>
      <c r="E64" s="5" t="s">
        <v>37</v>
      </c>
      <c r="F64" s="5">
        <v>852</v>
      </c>
      <c r="G64" s="5">
        <v>291</v>
      </c>
      <c r="H64" s="5"/>
      <c r="I64" s="23">
        <v>1143</v>
      </c>
      <c r="J64" s="27">
        <v>50000</v>
      </c>
      <c r="K64" s="27">
        <v>0</v>
      </c>
      <c r="L64" s="27">
        <v>0</v>
      </c>
    </row>
    <row r="65" spans="1:22" ht="14.45" customHeight="1" x14ac:dyDescent="0.2">
      <c r="A65" s="2" t="s">
        <v>92</v>
      </c>
      <c r="B65" s="3" t="s">
        <v>12</v>
      </c>
      <c r="C65" s="3" t="s">
        <v>14</v>
      </c>
      <c r="D65" s="3" t="s">
        <v>35</v>
      </c>
      <c r="E65" s="3" t="s">
        <v>37</v>
      </c>
      <c r="F65" s="3" t="s">
        <v>93</v>
      </c>
      <c r="G65" s="3" t="s">
        <v>0</v>
      </c>
      <c r="H65" s="3" t="s">
        <v>0</v>
      </c>
      <c r="I65" s="19"/>
      <c r="J65" s="22">
        <f>J66+J67</f>
        <v>200000</v>
      </c>
      <c r="K65" s="22">
        <v>0</v>
      </c>
      <c r="L65" s="22">
        <v>0</v>
      </c>
    </row>
    <row r="66" spans="1:22" ht="14.45" customHeight="1" x14ac:dyDescent="0.2">
      <c r="A66" s="4" t="s">
        <v>90</v>
      </c>
      <c r="B66" s="5" t="s">
        <v>12</v>
      </c>
      <c r="C66" s="5" t="s">
        <v>14</v>
      </c>
      <c r="D66" s="5" t="s">
        <v>35</v>
      </c>
      <c r="E66" s="5" t="s">
        <v>37</v>
      </c>
      <c r="F66" s="5" t="s">
        <v>93</v>
      </c>
      <c r="G66" s="5" t="s">
        <v>91</v>
      </c>
      <c r="H66" s="5" t="s">
        <v>0</v>
      </c>
      <c r="I66" s="23" t="s">
        <v>0</v>
      </c>
      <c r="J66" s="27">
        <v>50000</v>
      </c>
      <c r="K66" s="27">
        <v>0</v>
      </c>
      <c r="L66" s="27">
        <v>0</v>
      </c>
    </row>
    <row r="67" spans="1:22" ht="28.9" customHeight="1" x14ac:dyDescent="0.2">
      <c r="A67" s="4" t="s">
        <v>94</v>
      </c>
      <c r="B67" s="5" t="s">
        <v>12</v>
      </c>
      <c r="C67" s="5" t="s">
        <v>14</v>
      </c>
      <c r="D67" s="5" t="s">
        <v>35</v>
      </c>
      <c r="E67" s="5" t="s">
        <v>37</v>
      </c>
      <c r="F67" s="5" t="s">
        <v>93</v>
      </c>
      <c r="G67" s="5" t="s">
        <v>91</v>
      </c>
      <c r="H67" s="5" t="s">
        <v>0</v>
      </c>
      <c r="I67" s="23" t="s">
        <v>95</v>
      </c>
      <c r="J67" s="27">
        <v>150000</v>
      </c>
      <c r="K67" s="27">
        <v>0</v>
      </c>
      <c r="L67" s="27">
        <v>0</v>
      </c>
    </row>
    <row r="68" spans="1:22" ht="28.9" customHeight="1" x14ac:dyDescent="0.2">
      <c r="A68" s="2" t="s">
        <v>204</v>
      </c>
      <c r="B68" s="3">
        <v>809</v>
      </c>
      <c r="C68" s="6" t="s">
        <v>14</v>
      </c>
      <c r="D68" s="3">
        <v>11</v>
      </c>
      <c r="E68" s="3" t="s">
        <v>200</v>
      </c>
      <c r="F68" s="3"/>
      <c r="G68" s="3"/>
      <c r="H68" s="3"/>
      <c r="I68" s="19"/>
      <c r="J68" s="22">
        <f>J69</f>
        <v>20000</v>
      </c>
      <c r="K68" s="22">
        <f>K69</f>
        <v>10000</v>
      </c>
      <c r="L68" s="22">
        <f>L69</f>
        <v>10000</v>
      </c>
    </row>
    <row r="69" spans="1:22" ht="20.25" customHeight="1" x14ac:dyDescent="0.2">
      <c r="A69" s="4" t="s">
        <v>201</v>
      </c>
      <c r="B69" s="5">
        <v>809</v>
      </c>
      <c r="C69" s="29" t="s">
        <v>14</v>
      </c>
      <c r="D69" s="5">
        <v>11</v>
      </c>
      <c r="E69" s="5" t="s">
        <v>200</v>
      </c>
      <c r="F69" s="5">
        <v>870</v>
      </c>
      <c r="G69" s="5">
        <v>200</v>
      </c>
      <c r="H69" s="5"/>
      <c r="I69" s="23"/>
      <c r="J69" s="27">
        <v>20000</v>
      </c>
      <c r="K69" s="27">
        <v>10000</v>
      </c>
      <c r="L69" s="27">
        <v>10000</v>
      </c>
    </row>
    <row r="70" spans="1:22" ht="28.9" customHeight="1" x14ac:dyDescent="0.2">
      <c r="A70" s="2" t="s">
        <v>96</v>
      </c>
      <c r="B70" s="3" t="s">
        <v>12</v>
      </c>
      <c r="C70" s="3" t="s">
        <v>14</v>
      </c>
      <c r="D70" s="3" t="s">
        <v>97</v>
      </c>
      <c r="E70" s="3" t="s">
        <v>0</v>
      </c>
      <c r="F70" s="3" t="s">
        <v>0</v>
      </c>
      <c r="G70" s="3" t="s">
        <v>0</v>
      </c>
      <c r="H70" s="3" t="s">
        <v>0</v>
      </c>
      <c r="I70" s="19" t="s">
        <v>0</v>
      </c>
      <c r="J70" s="22">
        <f t="shared" ref="J70:L71" si="5">J71</f>
        <v>10653662.74</v>
      </c>
      <c r="K70" s="22">
        <f t="shared" si="5"/>
        <v>0</v>
      </c>
      <c r="L70" s="22">
        <f t="shared" si="5"/>
        <v>0</v>
      </c>
    </row>
    <row r="71" spans="1:22" ht="14.45" customHeight="1" x14ac:dyDescent="0.2">
      <c r="A71" s="2" t="s">
        <v>17</v>
      </c>
      <c r="B71" s="3" t="s">
        <v>12</v>
      </c>
      <c r="C71" s="3" t="s">
        <v>14</v>
      </c>
      <c r="D71" s="3" t="s">
        <v>97</v>
      </c>
      <c r="E71" s="3" t="s">
        <v>18</v>
      </c>
      <c r="F71" s="3" t="s">
        <v>0</v>
      </c>
      <c r="G71" s="3" t="s">
        <v>0</v>
      </c>
      <c r="H71" s="3" t="s">
        <v>0</v>
      </c>
      <c r="I71" s="19" t="s">
        <v>0</v>
      </c>
      <c r="J71" s="22">
        <f t="shared" si="5"/>
        <v>10653662.74</v>
      </c>
      <c r="K71" s="22">
        <f t="shared" si="5"/>
        <v>0</v>
      </c>
      <c r="L71" s="22">
        <f t="shared" si="5"/>
        <v>0</v>
      </c>
    </row>
    <row r="72" spans="1:22" ht="14.45" customHeight="1" x14ac:dyDescent="0.2">
      <c r="A72" s="2" t="s">
        <v>98</v>
      </c>
      <c r="B72" s="3" t="s">
        <v>12</v>
      </c>
      <c r="C72" s="3" t="s">
        <v>14</v>
      </c>
      <c r="D72" s="3" t="s">
        <v>97</v>
      </c>
      <c r="E72" s="3" t="s">
        <v>99</v>
      </c>
      <c r="F72" s="3" t="s">
        <v>0</v>
      </c>
      <c r="G72" s="3" t="s">
        <v>0</v>
      </c>
      <c r="H72" s="3" t="s">
        <v>0</v>
      </c>
      <c r="I72" s="19" t="s">
        <v>0</v>
      </c>
      <c r="J72" s="22">
        <f>J73+J95</f>
        <v>10653662.74</v>
      </c>
      <c r="K72" s="22">
        <f>K73+K95</f>
        <v>0</v>
      </c>
      <c r="L72" s="22">
        <f>L73+L95</f>
        <v>0</v>
      </c>
    </row>
    <row r="73" spans="1:22" ht="43.35" customHeight="1" x14ac:dyDescent="0.2">
      <c r="A73" s="2" t="s">
        <v>100</v>
      </c>
      <c r="B73" s="3" t="s">
        <v>12</v>
      </c>
      <c r="C73" s="3" t="s">
        <v>14</v>
      </c>
      <c r="D73" s="3" t="s">
        <v>97</v>
      </c>
      <c r="E73" s="3" t="s">
        <v>101</v>
      </c>
      <c r="F73" s="3" t="s">
        <v>0</v>
      </c>
      <c r="G73" s="3" t="s">
        <v>0</v>
      </c>
      <c r="H73" s="3" t="s">
        <v>0</v>
      </c>
      <c r="I73" s="19" t="s">
        <v>0</v>
      </c>
      <c r="J73" s="22">
        <f>J74+J101</f>
        <v>10653662.74</v>
      </c>
      <c r="K73" s="22">
        <f>K74+K101</f>
        <v>0</v>
      </c>
      <c r="L73" s="22">
        <f>L74+L101</f>
        <v>0</v>
      </c>
    </row>
    <row r="74" spans="1:22" ht="28.9" customHeight="1" x14ac:dyDescent="0.2">
      <c r="A74" s="2" t="s">
        <v>56</v>
      </c>
      <c r="B74" s="3" t="s">
        <v>12</v>
      </c>
      <c r="C74" s="3" t="s">
        <v>14</v>
      </c>
      <c r="D74" s="3" t="s">
        <v>97</v>
      </c>
      <c r="E74" s="3" t="s">
        <v>101</v>
      </c>
      <c r="F74" s="3" t="s">
        <v>57</v>
      </c>
      <c r="G74" s="3" t="s">
        <v>0</v>
      </c>
      <c r="H74" s="3" t="s">
        <v>0</v>
      </c>
      <c r="I74" s="19" t="s">
        <v>0</v>
      </c>
      <c r="J74" s="22">
        <f>J75</f>
        <v>10653662.74</v>
      </c>
      <c r="K74" s="22">
        <f>K75</f>
        <v>0</v>
      </c>
      <c r="L74" s="22">
        <f>L75</f>
        <v>0</v>
      </c>
    </row>
    <row r="75" spans="1:22" ht="28.9" customHeight="1" x14ac:dyDescent="0.2">
      <c r="A75" s="2" t="s">
        <v>58</v>
      </c>
      <c r="B75" s="3" t="s">
        <v>12</v>
      </c>
      <c r="C75" s="3" t="s">
        <v>14</v>
      </c>
      <c r="D75" s="3" t="s">
        <v>97</v>
      </c>
      <c r="E75" s="3" t="s">
        <v>101</v>
      </c>
      <c r="F75" s="3" t="s">
        <v>59</v>
      </c>
      <c r="G75" s="3" t="s">
        <v>0</v>
      </c>
      <c r="H75" s="3" t="s">
        <v>0</v>
      </c>
      <c r="I75" s="19" t="s">
        <v>0</v>
      </c>
      <c r="J75" s="22">
        <f>J78</f>
        <v>10653662.74</v>
      </c>
      <c r="K75" s="22">
        <f>K78</f>
        <v>0</v>
      </c>
      <c r="L75" s="22">
        <f>L78</f>
        <v>0</v>
      </c>
    </row>
    <row r="76" spans="1:22" ht="38.25" hidden="1" customHeight="1" x14ac:dyDescent="0.2">
      <c r="A76" s="2" t="s">
        <v>188</v>
      </c>
      <c r="B76" s="3" t="s">
        <v>12</v>
      </c>
      <c r="C76" s="3" t="s">
        <v>14</v>
      </c>
      <c r="D76" s="3" t="s">
        <v>97</v>
      </c>
      <c r="E76" s="3" t="s">
        <v>101</v>
      </c>
      <c r="F76" s="3">
        <v>243</v>
      </c>
      <c r="G76" s="3"/>
      <c r="H76" s="3"/>
      <c r="I76" s="19"/>
      <c r="J76" s="22">
        <f>J77</f>
        <v>0</v>
      </c>
      <c r="K76" s="21"/>
      <c r="L76" s="21"/>
    </row>
    <row r="77" spans="1:22" ht="25.5" hidden="1" customHeight="1" x14ac:dyDescent="0.2">
      <c r="A77" s="7" t="s">
        <v>102</v>
      </c>
      <c r="B77" s="8" t="s">
        <v>12</v>
      </c>
      <c r="C77" s="8" t="s">
        <v>14</v>
      </c>
      <c r="D77" s="8" t="s">
        <v>97</v>
      </c>
      <c r="E77" s="8" t="s">
        <v>101</v>
      </c>
      <c r="F77" s="8">
        <v>243</v>
      </c>
      <c r="G77" s="8">
        <v>225</v>
      </c>
      <c r="H77" s="8"/>
      <c r="I77" s="24">
        <v>1105</v>
      </c>
      <c r="J77" s="28"/>
      <c r="K77" s="21"/>
      <c r="L77" s="21"/>
    </row>
    <row r="78" spans="1:22" ht="57.6" customHeight="1" x14ac:dyDescent="0.2">
      <c r="A78" s="2" t="s">
        <v>68</v>
      </c>
      <c r="B78" s="3" t="s">
        <v>12</v>
      </c>
      <c r="C78" s="3" t="s">
        <v>14</v>
      </c>
      <c r="D78" s="3" t="s">
        <v>97</v>
      </c>
      <c r="E78" s="3" t="s">
        <v>101</v>
      </c>
      <c r="F78" s="3" t="s">
        <v>69</v>
      </c>
      <c r="G78" s="3" t="s">
        <v>0</v>
      </c>
      <c r="H78" s="3" t="s">
        <v>0</v>
      </c>
      <c r="I78" s="19" t="s">
        <v>0</v>
      </c>
      <c r="J78" s="22">
        <f>J80+J83+J85+J87+J91</f>
        <v>10653662.74</v>
      </c>
      <c r="K78" s="22">
        <f>K91+K92+K88+K87</f>
        <v>0</v>
      </c>
      <c r="L78" s="22">
        <f>L91+L92+L88+L87</f>
        <v>0</v>
      </c>
    </row>
    <row r="79" spans="1:22" ht="25.5" hidden="1" customHeight="1" x14ac:dyDescent="0.2">
      <c r="A79" s="4" t="s">
        <v>102</v>
      </c>
      <c r="B79" s="5" t="s">
        <v>12</v>
      </c>
      <c r="C79" s="5" t="s">
        <v>14</v>
      </c>
      <c r="D79" s="5" t="s">
        <v>97</v>
      </c>
      <c r="E79" s="5" t="s">
        <v>101</v>
      </c>
      <c r="F79" s="5" t="s">
        <v>69</v>
      </c>
      <c r="G79" s="5">
        <v>223</v>
      </c>
      <c r="H79" s="5" t="s">
        <v>0</v>
      </c>
      <c r="I79" s="23">
        <v>11072</v>
      </c>
      <c r="J79" s="27"/>
      <c r="K79" s="21"/>
      <c r="L79" s="21"/>
    </row>
    <row r="80" spans="1:22" s="36" customFormat="1" ht="25.5" customHeight="1" x14ac:dyDescent="0.2">
      <c r="A80" s="2" t="s">
        <v>102</v>
      </c>
      <c r="B80" s="3" t="s">
        <v>12</v>
      </c>
      <c r="C80" s="3" t="s">
        <v>14</v>
      </c>
      <c r="D80" s="3" t="s">
        <v>97</v>
      </c>
      <c r="E80" s="3" t="s">
        <v>101</v>
      </c>
      <c r="F80" s="3" t="s">
        <v>69</v>
      </c>
      <c r="G80" s="3">
        <v>225</v>
      </c>
      <c r="H80" s="3"/>
      <c r="I80" s="19"/>
      <c r="J80" s="22">
        <f>J81+J82</f>
        <v>1250000</v>
      </c>
      <c r="K80" s="34">
        <v>0</v>
      </c>
      <c r="L80" s="34">
        <v>0</v>
      </c>
      <c r="M80"/>
      <c r="N80"/>
      <c r="O80"/>
      <c r="P80"/>
      <c r="Q80"/>
      <c r="R80"/>
      <c r="S80"/>
      <c r="T80"/>
      <c r="U80"/>
      <c r="V80"/>
    </row>
    <row r="81" spans="1:22" x14ac:dyDescent="0.2">
      <c r="A81" s="4" t="s">
        <v>195</v>
      </c>
      <c r="B81" s="5" t="s">
        <v>12</v>
      </c>
      <c r="C81" s="5" t="s">
        <v>14</v>
      </c>
      <c r="D81" s="5" t="s">
        <v>97</v>
      </c>
      <c r="E81" s="5" t="s">
        <v>101</v>
      </c>
      <c r="F81" s="5" t="s">
        <v>69</v>
      </c>
      <c r="G81" s="5">
        <v>225</v>
      </c>
      <c r="H81" s="5"/>
      <c r="I81" s="23">
        <v>1111</v>
      </c>
      <c r="J81" s="27">
        <v>350000</v>
      </c>
      <c r="K81" s="21">
        <v>0</v>
      </c>
      <c r="L81" s="21">
        <v>0</v>
      </c>
    </row>
    <row r="82" spans="1:22" ht="38.25" x14ac:dyDescent="0.2">
      <c r="A82" s="4" t="s">
        <v>211</v>
      </c>
      <c r="B82" s="5" t="s">
        <v>12</v>
      </c>
      <c r="C82" s="5" t="s">
        <v>14</v>
      </c>
      <c r="D82" s="5" t="s">
        <v>97</v>
      </c>
      <c r="E82" s="5" t="s">
        <v>101</v>
      </c>
      <c r="F82" s="5">
        <v>244</v>
      </c>
      <c r="G82" s="5">
        <v>225</v>
      </c>
      <c r="H82" s="5"/>
      <c r="I82" s="23">
        <v>9000</v>
      </c>
      <c r="J82" s="27">
        <v>900000</v>
      </c>
      <c r="K82" s="21">
        <v>0</v>
      </c>
      <c r="L82" s="21">
        <v>0</v>
      </c>
    </row>
    <row r="83" spans="1:22" s="36" customFormat="1" x14ac:dyDescent="0.2">
      <c r="A83" s="2" t="s">
        <v>64</v>
      </c>
      <c r="B83" s="3" t="s">
        <v>12</v>
      </c>
      <c r="C83" s="3" t="s">
        <v>14</v>
      </c>
      <c r="D83" s="3" t="s">
        <v>97</v>
      </c>
      <c r="E83" s="3" t="s">
        <v>101</v>
      </c>
      <c r="F83" s="3" t="s">
        <v>69</v>
      </c>
      <c r="G83" s="3" t="s">
        <v>65</v>
      </c>
      <c r="H83" s="3" t="s">
        <v>0</v>
      </c>
      <c r="I83" s="19" t="s">
        <v>0</v>
      </c>
      <c r="J83" s="22">
        <f>J84</f>
        <v>2883333.33</v>
      </c>
      <c r="K83" s="34">
        <v>0</v>
      </c>
      <c r="L83" s="34">
        <v>0</v>
      </c>
      <c r="M83"/>
      <c r="N83"/>
      <c r="O83"/>
      <c r="P83"/>
      <c r="Q83"/>
      <c r="R83"/>
      <c r="S83"/>
      <c r="T83"/>
      <c r="U83"/>
      <c r="V83"/>
    </row>
    <row r="84" spans="1:22" ht="25.5" x14ac:dyDescent="0.2">
      <c r="A84" s="4" t="s">
        <v>226</v>
      </c>
      <c r="B84" s="5" t="s">
        <v>12</v>
      </c>
      <c r="C84" s="5" t="s">
        <v>14</v>
      </c>
      <c r="D84" s="5" t="s">
        <v>97</v>
      </c>
      <c r="E84" s="5" t="s">
        <v>101</v>
      </c>
      <c r="F84" s="5" t="s">
        <v>69</v>
      </c>
      <c r="G84" s="5" t="s">
        <v>65</v>
      </c>
      <c r="H84" s="5" t="s">
        <v>0</v>
      </c>
      <c r="I84" s="23">
        <v>9000</v>
      </c>
      <c r="J84" s="27">
        <v>2883333.33</v>
      </c>
      <c r="K84" s="21"/>
      <c r="L84" s="21"/>
    </row>
    <row r="85" spans="1:22" s="36" customFormat="1" ht="28.9" customHeight="1" x14ac:dyDescent="0.2">
      <c r="A85" s="2" t="s">
        <v>76</v>
      </c>
      <c r="B85" s="3" t="s">
        <v>12</v>
      </c>
      <c r="C85" s="3" t="s">
        <v>14</v>
      </c>
      <c r="D85" s="3" t="s">
        <v>97</v>
      </c>
      <c r="E85" s="3" t="s">
        <v>101</v>
      </c>
      <c r="F85" s="3" t="s">
        <v>69</v>
      </c>
      <c r="G85" s="3" t="s">
        <v>77</v>
      </c>
      <c r="H85" s="3" t="s">
        <v>0</v>
      </c>
      <c r="I85" s="19" t="s">
        <v>0</v>
      </c>
      <c r="J85" s="22">
        <f>J86</f>
        <v>5114622.5999999996</v>
      </c>
      <c r="K85" s="34">
        <v>0</v>
      </c>
      <c r="L85" s="34">
        <v>0</v>
      </c>
      <c r="M85"/>
      <c r="N85"/>
      <c r="O85"/>
      <c r="P85"/>
      <c r="Q85"/>
      <c r="R85"/>
      <c r="S85"/>
      <c r="T85"/>
      <c r="U85"/>
      <c r="V85"/>
    </row>
    <row r="86" spans="1:22" ht="39" customHeight="1" x14ac:dyDescent="0.2">
      <c r="A86" s="4" t="s">
        <v>212</v>
      </c>
      <c r="B86" s="5" t="s">
        <v>12</v>
      </c>
      <c r="C86" s="5" t="s">
        <v>14</v>
      </c>
      <c r="D86" s="5" t="s">
        <v>97</v>
      </c>
      <c r="E86" s="5" t="s">
        <v>101</v>
      </c>
      <c r="F86" s="5" t="s">
        <v>69</v>
      </c>
      <c r="G86" s="5" t="s">
        <v>77</v>
      </c>
      <c r="H86" s="5" t="s">
        <v>0</v>
      </c>
      <c r="I86" s="23">
        <v>9000</v>
      </c>
      <c r="J86" s="27">
        <v>5114622.5999999996</v>
      </c>
      <c r="K86" s="21">
        <v>0</v>
      </c>
      <c r="L86" s="21">
        <v>0</v>
      </c>
    </row>
    <row r="87" spans="1:22" s="36" customFormat="1" ht="25.5" customHeight="1" x14ac:dyDescent="0.2">
      <c r="A87" s="2" t="s">
        <v>210</v>
      </c>
      <c r="B87" s="6" t="s">
        <v>12</v>
      </c>
      <c r="C87" s="6" t="s">
        <v>14</v>
      </c>
      <c r="D87" s="6" t="s">
        <v>97</v>
      </c>
      <c r="E87" s="6" t="s">
        <v>101</v>
      </c>
      <c r="F87" s="6" t="s">
        <v>69</v>
      </c>
      <c r="G87" s="3">
        <v>343</v>
      </c>
      <c r="H87" s="3"/>
      <c r="I87" s="19"/>
      <c r="J87" s="22">
        <f>J88</f>
        <v>300000</v>
      </c>
      <c r="K87" s="34">
        <v>0</v>
      </c>
      <c r="L87" s="34">
        <v>0</v>
      </c>
      <c r="M87"/>
      <c r="N87"/>
      <c r="O87"/>
      <c r="P87"/>
      <c r="Q87"/>
      <c r="R87"/>
      <c r="S87"/>
      <c r="T87"/>
      <c r="U87"/>
      <c r="V87"/>
    </row>
    <row r="88" spans="1:22" ht="14.45" customHeight="1" x14ac:dyDescent="0.2">
      <c r="A88" s="4" t="s">
        <v>108</v>
      </c>
      <c r="B88" s="5" t="s">
        <v>12</v>
      </c>
      <c r="C88" s="5" t="s">
        <v>14</v>
      </c>
      <c r="D88" s="5" t="s">
        <v>97</v>
      </c>
      <c r="E88" s="5" t="s">
        <v>101</v>
      </c>
      <c r="F88" s="5" t="s">
        <v>69</v>
      </c>
      <c r="G88" s="5">
        <v>343</v>
      </c>
      <c r="H88" s="5" t="s">
        <v>0</v>
      </c>
      <c r="I88" s="23" t="s">
        <v>109</v>
      </c>
      <c r="J88" s="27">
        <v>300000</v>
      </c>
      <c r="K88" s="27">
        <v>0</v>
      </c>
      <c r="L88" s="27">
        <v>0</v>
      </c>
    </row>
    <row r="89" spans="1:22" ht="28.9" hidden="1" customHeight="1" x14ac:dyDescent="0.2">
      <c r="A89" s="4" t="s">
        <v>106</v>
      </c>
      <c r="B89" s="5" t="s">
        <v>12</v>
      </c>
      <c r="C89" s="5" t="s">
        <v>14</v>
      </c>
      <c r="D89" s="5" t="s">
        <v>97</v>
      </c>
      <c r="E89" s="5" t="s">
        <v>101</v>
      </c>
      <c r="F89" s="5" t="s">
        <v>69</v>
      </c>
      <c r="G89" s="5" t="s">
        <v>107</v>
      </c>
      <c r="H89" s="5" t="s">
        <v>0</v>
      </c>
      <c r="I89" s="23" t="s">
        <v>0</v>
      </c>
      <c r="J89" s="27">
        <v>0</v>
      </c>
      <c r="K89" s="21">
        <v>0</v>
      </c>
      <c r="L89" s="21">
        <v>0</v>
      </c>
    </row>
    <row r="90" spans="1:22" ht="28.9" hidden="1" customHeight="1" x14ac:dyDescent="0.2">
      <c r="A90" s="4" t="s">
        <v>110</v>
      </c>
      <c r="B90" s="5" t="s">
        <v>12</v>
      </c>
      <c r="C90" s="5" t="s">
        <v>14</v>
      </c>
      <c r="D90" s="5" t="s">
        <v>97</v>
      </c>
      <c r="E90" s="5" t="s">
        <v>101</v>
      </c>
      <c r="F90" s="5" t="s">
        <v>69</v>
      </c>
      <c r="G90" s="5" t="s">
        <v>107</v>
      </c>
      <c r="H90" s="5" t="s">
        <v>0</v>
      </c>
      <c r="I90" s="23" t="s">
        <v>111</v>
      </c>
      <c r="J90" s="27">
        <v>0</v>
      </c>
      <c r="K90" s="21">
        <v>0</v>
      </c>
      <c r="L90" s="21">
        <v>0</v>
      </c>
    </row>
    <row r="91" spans="1:22" s="36" customFormat="1" ht="14.25" customHeight="1" x14ac:dyDescent="0.2">
      <c r="A91" s="2" t="s">
        <v>70</v>
      </c>
      <c r="B91" s="3" t="s">
        <v>12</v>
      </c>
      <c r="C91" s="3" t="s">
        <v>14</v>
      </c>
      <c r="D91" s="3" t="s">
        <v>97</v>
      </c>
      <c r="E91" s="3" t="s">
        <v>101</v>
      </c>
      <c r="F91" s="3">
        <v>247</v>
      </c>
      <c r="G91" s="3" t="s">
        <v>71</v>
      </c>
      <c r="H91" s="3" t="s">
        <v>0</v>
      </c>
      <c r="I91" s="19" t="s">
        <v>0</v>
      </c>
      <c r="J91" s="22">
        <f>J94+J79+J93</f>
        <v>1105706.81</v>
      </c>
      <c r="K91" s="22">
        <f>K94+K79</f>
        <v>0</v>
      </c>
      <c r="L91" s="22">
        <f>L94+L79</f>
        <v>0</v>
      </c>
      <c r="M91"/>
      <c r="N91"/>
      <c r="O91"/>
      <c r="P91"/>
      <c r="Q91"/>
      <c r="R91"/>
      <c r="S91"/>
      <c r="T91"/>
      <c r="U91"/>
      <c r="V91"/>
    </row>
    <row r="92" spans="1:22" ht="14.25" customHeight="1" x14ac:dyDescent="0.2">
      <c r="A92" s="4" t="s">
        <v>194</v>
      </c>
      <c r="B92" s="5" t="s">
        <v>12</v>
      </c>
      <c r="C92" s="5" t="s">
        <v>14</v>
      </c>
      <c r="D92" s="5" t="s">
        <v>97</v>
      </c>
      <c r="E92" s="5" t="s">
        <v>101</v>
      </c>
      <c r="F92" s="5">
        <v>247</v>
      </c>
      <c r="G92" s="5" t="s">
        <v>71</v>
      </c>
      <c r="H92" s="5"/>
      <c r="I92" s="23">
        <v>1110</v>
      </c>
      <c r="J92" s="27"/>
      <c r="K92" s="27">
        <v>0</v>
      </c>
      <c r="L92" s="27">
        <v>0</v>
      </c>
    </row>
    <row r="93" spans="1:22" ht="14.25" customHeight="1" x14ac:dyDescent="0.2">
      <c r="A93" s="4" t="s">
        <v>230</v>
      </c>
      <c r="B93" s="5" t="s">
        <v>12</v>
      </c>
      <c r="C93" s="5" t="s">
        <v>14</v>
      </c>
      <c r="D93" s="5" t="s">
        <v>97</v>
      </c>
      <c r="E93" s="5" t="s">
        <v>101</v>
      </c>
      <c r="F93" s="5">
        <v>247</v>
      </c>
      <c r="G93" s="5" t="s">
        <v>71</v>
      </c>
      <c r="H93" s="5"/>
      <c r="I93" s="23"/>
      <c r="J93" s="27">
        <v>785706.81</v>
      </c>
      <c r="K93" s="27"/>
      <c r="L93" s="27"/>
    </row>
    <row r="94" spans="1:22" ht="20.25" customHeight="1" x14ac:dyDescent="0.2">
      <c r="A94" s="4" t="s">
        <v>74</v>
      </c>
      <c r="B94" s="5" t="s">
        <v>12</v>
      </c>
      <c r="C94" s="5" t="s">
        <v>14</v>
      </c>
      <c r="D94" s="5" t="s">
        <v>97</v>
      </c>
      <c r="E94" s="5" t="s">
        <v>101</v>
      </c>
      <c r="F94" s="5">
        <v>247</v>
      </c>
      <c r="G94" s="5" t="s">
        <v>71</v>
      </c>
      <c r="H94" s="5" t="s">
        <v>0</v>
      </c>
      <c r="I94" s="23" t="s">
        <v>75</v>
      </c>
      <c r="J94" s="27">
        <v>320000</v>
      </c>
      <c r="K94" s="27">
        <v>0</v>
      </c>
      <c r="L94" s="27">
        <v>0</v>
      </c>
    </row>
    <row r="95" spans="1:22" ht="57.6" hidden="1" customHeight="1" x14ac:dyDescent="0.2">
      <c r="A95" s="2" t="s">
        <v>112</v>
      </c>
      <c r="B95" s="3" t="s">
        <v>12</v>
      </c>
      <c r="C95" s="3" t="s">
        <v>14</v>
      </c>
      <c r="D95" s="3" t="s">
        <v>97</v>
      </c>
      <c r="E95" s="3" t="s">
        <v>113</v>
      </c>
      <c r="F95" s="3" t="s">
        <v>0</v>
      </c>
      <c r="G95" s="3" t="s">
        <v>0</v>
      </c>
      <c r="H95" s="3" t="s">
        <v>0</v>
      </c>
      <c r="I95" s="19" t="s">
        <v>0</v>
      </c>
      <c r="J95" s="22">
        <v>0</v>
      </c>
      <c r="K95" s="21"/>
      <c r="L95" s="21"/>
    </row>
    <row r="96" spans="1:22" ht="28.9" hidden="1" customHeight="1" x14ac:dyDescent="0.2">
      <c r="A96" s="2" t="s">
        <v>56</v>
      </c>
      <c r="B96" s="3" t="s">
        <v>12</v>
      </c>
      <c r="C96" s="3" t="s">
        <v>14</v>
      </c>
      <c r="D96" s="3" t="s">
        <v>97</v>
      </c>
      <c r="E96" s="3" t="s">
        <v>113</v>
      </c>
      <c r="F96" s="3" t="s">
        <v>57</v>
      </c>
      <c r="G96" s="3" t="s">
        <v>0</v>
      </c>
      <c r="H96" s="3" t="s">
        <v>0</v>
      </c>
      <c r="I96" s="19" t="s">
        <v>0</v>
      </c>
      <c r="J96" s="22">
        <v>0</v>
      </c>
      <c r="K96" s="21"/>
      <c r="L96" s="21"/>
    </row>
    <row r="97" spans="1:12" ht="28.9" hidden="1" customHeight="1" x14ac:dyDescent="0.2">
      <c r="A97" s="2" t="s">
        <v>58</v>
      </c>
      <c r="B97" s="3" t="s">
        <v>12</v>
      </c>
      <c r="C97" s="3" t="s">
        <v>14</v>
      </c>
      <c r="D97" s="3" t="s">
        <v>97</v>
      </c>
      <c r="E97" s="3" t="s">
        <v>113</v>
      </c>
      <c r="F97" s="3" t="s">
        <v>59</v>
      </c>
      <c r="G97" s="3" t="s">
        <v>0</v>
      </c>
      <c r="H97" s="3" t="s">
        <v>0</v>
      </c>
      <c r="I97" s="19" t="s">
        <v>0</v>
      </c>
      <c r="J97" s="22">
        <v>0</v>
      </c>
      <c r="K97" s="21"/>
      <c r="L97" s="21"/>
    </row>
    <row r="98" spans="1:12" ht="57.6" hidden="1" customHeight="1" x14ac:dyDescent="0.2">
      <c r="A98" s="2" t="s">
        <v>68</v>
      </c>
      <c r="B98" s="3" t="s">
        <v>12</v>
      </c>
      <c r="C98" s="3" t="s">
        <v>14</v>
      </c>
      <c r="D98" s="3" t="s">
        <v>97</v>
      </c>
      <c r="E98" s="3" t="s">
        <v>113</v>
      </c>
      <c r="F98" s="3" t="s">
        <v>69</v>
      </c>
      <c r="G98" s="3" t="s">
        <v>0</v>
      </c>
      <c r="H98" s="3" t="s">
        <v>0</v>
      </c>
      <c r="I98" s="19" t="s">
        <v>0</v>
      </c>
      <c r="J98" s="22">
        <v>0</v>
      </c>
      <c r="K98" s="21"/>
      <c r="L98" s="21"/>
    </row>
    <row r="99" spans="1:12" ht="14.45" hidden="1" customHeight="1" x14ac:dyDescent="0.2">
      <c r="A99" s="4" t="s">
        <v>90</v>
      </c>
      <c r="B99" s="5" t="s">
        <v>12</v>
      </c>
      <c r="C99" s="5" t="s">
        <v>14</v>
      </c>
      <c r="D99" s="5" t="s">
        <v>97</v>
      </c>
      <c r="E99" s="5" t="s">
        <v>113</v>
      </c>
      <c r="F99" s="5" t="s">
        <v>69</v>
      </c>
      <c r="G99" s="5" t="s">
        <v>91</v>
      </c>
      <c r="H99" s="5" t="s">
        <v>0</v>
      </c>
      <c r="I99" s="23" t="s">
        <v>0</v>
      </c>
      <c r="J99" s="27"/>
      <c r="K99" s="21"/>
      <c r="L99" s="21"/>
    </row>
    <row r="100" spans="1:12" ht="14.45" hidden="1" customHeight="1" x14ac:dyDescent="0.2">
      <c r="A100" s="4" t="s">
        <v>114</v>
      </c>
      <c r="B100" s="5" t="s">
        <v>12</v>
      </c>
      <c r="C100" s="5" t="s">
        <v>14</v>
      </c>
      <c r="D100" s="5" t="s">
        <v>97</v>
      </c>
      <c r="E100" s="5" t="s">
        <v>113</v>
      </c>
      <c r="F100" s="5" t="s">
        <v>69</v>
      </c>
      <c r="G100" s="5" t="s">
        <v>91</v>
      </c>
      <c r="H100" s="5" t="s">
        <v>0</v>
      </c>
      <c r="I100" s="23" t="s">
        <v>115</v>
      </c>
      <c r="J100" s="27"/>
      <c r="K100" s="21"/>
      <c r="L100" s="21"/>
    </row>
    <row r="101" spans="1:12" ht="26.25" hidden="1" customHeight="1" x14ac:dyDescent="0.2">
      <c r="A101" s="2" t="s">
        <v>190</v>
      </c>
      <c r="B101" s="12">
        <v>809</v>
      </c>
      <c r="C101" s="11" t="s">
        <v>14</v>
      </c>
      <c r="D101" s="12">
        <v>13</v>
      </c>
      <c r="E101" s="12" t="s">
        <v>101</v>
      </c>
      <c r="F101" s="13">
        <v>414</v>
      </c>
      <c r="G101" s="14"/>
      <c r="H101" s="3"/>
      <c r="I101" s="19"/>
      <c r="J101" s="22">
        <f>J102+J103</f>
        <v>0</v>
      </c>
      <c r="K101" s="21"/>
      <c r="L101" s="21"/>
    </row>
    <row r="102" spans="1:12" ht="14.45" hidden="1" customHeight="1" x14ac:dyDescent="0.2">
      <c r="A102" s="4" t="s">
        <v>192</v>
      </c>
      <c r="B102" s="16">
        <v>809</v>
      </c>
      <c r="C102" s="15" t="s">
        <v>14</v>
      </c>
      <c r="D102" s="16">
        <v>13</v>
      </c>
      <c r="E102" s="16" t="s">
        <v>101</v>
      </c>
      <c r="F102" s="17">
        <v>414</v>
      </c>
      <c r="G102" s="8">
        <v>310</v>
      </c>
      <c r="H102" s="8"/>
      <c r="I102" s="24">
        <v>1118</v>
      </c>
      <c r="J102" s="28"/>
      <c r="K102" s="21" t="s">
        <v>189</v>
      </c>
      <c r="L102" s="21"/>
    </row>
    <row r="103" spans="1:12" ht="26.25" hidden="1" customHeight="1" x14ac:dyDescent="0.2">
      <c r="A103" s="4" t="s">
        <v>191</v>
      </c>
      <c r="B103" s="16">
        <v>809</v>
      </c>
      <c r="C103" s="15" t="s">
        <v>14</v>
      </c>
      <c r="D103" s="16">
        <v>13</v>
      </c>
      <c r="E103" s="16" t="s">
        <v>101</v>
      </c>
      <c r="F103" s="17">
        <v>414</v>
      </c>
      <c r="G103" s="8">
        <v>228</v>
      </c>
      <c r="H103" s="8"/>
      <c r="I103" s="24"/>
      <c r="J103" s="28"/>
      <c r="K103" s="21" t="s">
        <v>189</v>
      </c>
      <c r="L103" s="21"/>
    </row>
    <row r="104" spans="1:12" ht="14.45" customHeight="1" x14ac:dyDescent="0.2">
      <c r="A104" s="2" t="s">
        <v>116</v>
      </c>
      <c r="B104" s="3" t="s">
        <v>12</v>
      </c>
      <c r="C104" s="3" t="s">
        <v>16</v>
      </c>
      <c r="D104" s="3" t="s">
        <v>0</v>
      </c>
      <c r="E104" s="3" t="s">
        <v>0</v>
      </c>
      <c r="F104" s="3" t="s">
        <v>0</v>
      </c>
      <c r="G104" s="3" t="s">
        <v>0</v>
      </c>
      <c r="H104" s="3" t="s">
        <v>0</v>
      </c>
      <c r="I104" s="19" t="s">
        <v>0</v>
      </c>
      <c r="J104" s="22">
        <f>J105</f>
        <v>112000</v>
      </c>
      <c r="K104" s="22">
        <f t="shared" ref="K104:L107" si="6">K105</f>
        <v>124700</v>
      </c>
      <c r="L104" s="22">
        <f t="shared" si="6"/>
        <v>137500</v>
      </c>
    </row>
    <row r="105" spans="1:12" ht="28.9" customHeight="1" x14ac:dyDescent="0.2">
      <c r="A105" s="2" t="s">
        <v>117</v>
      </c>
      <c r="B105" s="3" t="s">
        <v>12</v>
      </c>
      <c r="C105" s="3" t="s">
        <v>16</v>
      </c>
      <c r="D105" s="3" t="s">
        <v>118</v>
      </c>
      <c r="E105" s="3" t="s">
        <v>0</v>
      </c>
      <c r="F105" s="3" t="s">
        <v>0</v>
      </c>
      <c r="G105" s="3" t="s">
        <v>0</v>
      </c>
      <c r="H105" s="3" t="s">
        <v>0</v>
      </c>
      <c r="I105" s="19" t="s">
        <v>0</v>
      </c>
      <c r="J105" s="22">
        <f>J106</f>
        <v>112000</v>
      </c>
      <c r="K105" s="22">
        <f t="shared" si="6"/>
        <v>124700</v>
      </c>
      <c r="L105" s="22">
        <f t="shared" si="6"/>
        <v>137500</v>
      </c>
    </row>
    <row r="106" spans="1:12" ht="14.45" customHeight="1" x14ac:dyDescent="0.2">
      <c r="A106" s="2" t="s">
        <v>17</v>
      </c>
      <c r="B106" s="3" t="s">
        <v>12</v>
      </c>
      <c r="C106" s="3" t="s">
        <v>16</v>
      </c>
      <c r="D106" s="3" t="s">
        <v>118</v>
      </c>
      <c r="E106" s="3" t="s">
        <v>18</v>
      </c>
      <c r="F106" s="3" t="s">
        <v>0</v>
      </c>
      <c r="G106" s="3" t="s">
        <v>0</v>
      </c>
      <c r="H106" s="3" t="s">
        <v>0</v>
      </c>
      <c r="I106" s="19" t="s">
        <v>0</v>
      </c>
      <c r="J106" s="22">
        <f>J107</f>
        <v>112000</v>
      </c>
      <c r="K106" s="22">
        <f t="shared" si="6"/>
        <v>124700</v>
      </c>
      <c r="L106" s="22">
        <f t="shared" si="6"/>
        <v>137500</v>
      </c>
    </row>
    <row r="107" spans="1:12" ht="14.45" customHeight="1" x14ac:dyDescent="0.2">
      <c r="A107" s="2" t="s">
        <v>98</v>
      </c>
      <c r="B107" s="3" t="s">
        <v>12</v>
      </c>
      <c r="C107" s="3" t="s">
        <v>16</v>
      </c>
      <c r="D107" s="3" t="s">
        <v>118</v>
      </c>
      <c r="E107" s="3" t="s">
        <v>99</v>
      </c>
      <c r="F107" s="3" t="s">
        <v>0</v>
      </c>
      <c r="G107" s="3" t="s">
        <v>0</v>
      </c>
      <c r="H107" s="3" t="s">
        <v>0</v>
      </c>
      <c r="I107" s="19" t="s">
        <v>0</v>
      </c>
      <c r="J107" s="22">
        <f>J108</f>
        <v>112000</v>
      </c>
      <c r="K107" s="22">
        <f t="shared" si="6"/>
        <v>124700</v>
      </c>
      <c r="L107" s="22">
        <f t="shared" si="6"/>
        <v>137500</v>
      </c>
    </row>
    <row r="108" spans="1:12" ht="63.75" x14ac:dyDescent="0.2">
      <c r="A108" s="2" t="s">
        <v>119</v>
      </c>
      <c r="B108" s="3" t="s">
        <v>12</v>
      </c>
      <c r="C108" s="3" t="s">
        <v>16</v>
      </c>
      <c r="D108" s="3" t="s">
        <v>118</v>
      </c>
      <c r="E108" s="3" t="s">
        <v>120</v>
      </c>
      <c r="F108" s="3" t="s">
        <v>0</v>
      </c>
      <c r="G108" s="3" t="s">
        <v>0</v>
      </c>
      <c r="H108" s="3" t="s">
        <v>0</v>
      </c>
      <c r="I108" s="19" t="s">
        <v>0</v>
      </c>
      <c r="J108" s="22">
        <f>J109+J117</f>
        <v>112000</v>
      </c>
      <c r="K108" s="22">
        <f>K109+K117</f>
        <v>124700</v>
      </c>
      <c r="L108" s="22">
        <f>L109+L117</f>
        <v>137500</v>
      </c>
    </row>
    <row r="109" spans="1:12" ht="14.45" customHeight="1" x14ac:dyDescent="0.2">
      <c r="A109" s="2" t="s">
        <v>23</v>
      </c>
      <c r="B109" s="3" t="s">
        <v>12</v>
      </c>
      <c r="C109" s="3" t="s">
        <v>16</v>
      </c>
      <c r="D109" s="3" t="s">
        <v>118</v>
      </c>
      <c r="E109" s="3" t="s">
        <v>120</v>
      </c>
      <c r="F109" s="3" t="s">
        <v>24</v>
      </c>
      <c r="G109" s="3" t="s">
        <v>0</v>
      </c>
      <c r="H109" s="3" t="s">
        <v>0</v>
      </c>
      <c r="I109" s="19" t="s">
        <v>0</v>
      </c>
      <c r="J109" s="22">
        <f t="shared" ref="J109:L110" si="7">J110</f>
        <v>79641.78</v>
      </c>
      <c r="K109" s="22">
        <f t="shared" si="7"/>
        <v>79641.78</v>
      </c>
      <c r="L109" s="22">
        <f t="shared" si="7"/>
        <v>79641.78</v>
      </c>
    </row>
    <row r="110" spans="1:12" ht="28.9" customHeight="1" x14ac:dyDescent="0.2">
      <c r="A110" s="2" t="s">
        <v>44</v>
      </c>
      <c r="B110" s="3" t="s">
        <v>12</v>
      </c>
      <c r="C110" s="3" t="s">
        <v>16</v>
      </c>
      <c r="D110" s="3" t="s">
        <v>118</v>
      </c>
      <c r="E110" s="3" t="s">
        <v>120</v>
      </c>
      <c r="F110" s="3" t="s">
        <v>45</v>
      </c>
      <c r="G110" s="3" t="s">
        <v>0</v>
      </c>
      <c r="H110" s="3" t="s">
        <v>0</v>
      </c>
      <c r="I110" s="19" t="s">
        <v>0</v>
      </c>
      <c r="J110" s="22">
        <f t="shared" si="7"/>
        <v>79641.78</v>
      </c>
      <c r="K110" s="22">
        <f t="shared" si="7"/>
        <v>79641.78</v>
      </c>
      <c r="L110" s="22">
        <f t="shared" si="7"/>
        <v>79641.78</v>
      </c>
    </row>
    <row r="111" spans="1:12" ht="43.35" customHeight="1" x14ac:dyDescent="0.2">
      <c r="A111" s="2" t="s">
        <v>46</v>
      </c>
      <c r="B111" s="3" t="s">
        <v>12</v>
      </c>
      <c r="C111" s="3" t="s">
        <v>16</v>
      </c>
      <c r="D111" s="3" t="s">
        <v>118</v>
      </c>
      <c r="E111" s="3" t="s">
        <v>120</v>
      </c>
      <c r="F111" s="3" t="s">
        <v>47</v>
      </c>
      <c r="G111" s="3" t="s">
        <v>0</v>
      </c>
      <c r="H111" s="3" t="s">
        <v>0</v>
      </c>
      <c r="I111" s="19" t="s">
        <v>0</v>
      </c>
      <c r="J111" s="22">
        <f>J112+J115</f>
        <v>79641.78</v>
      </c>
      <c r="K111" s="22">
        <f>K112+K115</f>
        <v>79641.78</v>
      </c>
      <c r="L111" s="22">
        <f>L112+L115</f>
        <v>79641.78</v>
      </c>
    </row>
    <row r="112" spans="1:12" ht="14.45" customHeight="1" x14ac:dyDescent="0.2">
      <c r="A112" s="4" t="s">
        <v>29</v>
      </c>
      <c r="B112" s="5">
        <v>809</v>
      </c>
      <c r="C112" s="5" t="s">
        <v>16</v>
      </c>
      <c r="D112" s="5" t="s">
        <v>118</v>
      </c>
      <c r="E112" s="5" t="s">
        <v>120</v>
      </c>
      <c r="F112" s="5" t="s">
        <v>47</v>
      </c>
      <c r="G112" s="5" t="s">
        <v>30</v>
      </c>
      <c r="H112" s="5" t="s">
        <v>0</v>
      </c>
      <c r="I112" s="23" t="s">
        <v>0</v>
      </c>
      <c r="J112" s="27">
        <f>J113</f>
        <v>61168.800000000003</v>
      </c>
      <c r="K112" s="27">
        <f>K113</f>
        <v>61168.800000000003</v>
      </c>
      <c r="L112" s="27">
        <f>L113</f>
        <v>61168.800000000003</v>
      </c>
    </row>
    <row r="113" spans="1:12" ht="57.6" customHeight="1" x14ac:dyDescent="0.2">
      <c r="A113" s="4" t="s">
        <v>121</v>
      </c>
      <c r="B113" s="5" t="s">
        <v>12</v>
      </c>
      <c r="C113" s="5" t="s">
        <v>16</v>
      </c>
      <c r="D113" s="5" t="s">
        <v>118</v>
      </c>
      <c r="E113" s="5" t="s">
        <v>120</v>
      </c>
      <c r="F113" s="5" t="s">
        <v>47</v>
      </c>
      <c r="G113" s="5" t="s">
        <v>30</v>
      </c>
      <c r="H113" s="5" t="s">
        <v>231</v>
      </c>
      <c r="I113" s="23" t="s">
        <v>0</v>
      </c>
      <c r="J113" s="27">
        <v>61168.800000000003</v>
      </c>
      <c r="K113" s="27">
        <v>61168.800000000003</v>
      </c>
      <c r="L113" s="27">
        <v>61168.800000000003</v>
      </c>
    </row>
    <row r="114" spans="1:12" ht="86.85" customHeight="1" x14ac:dyDescent="0.2">
      <c r="A114" s="2" t="s">
        <v>54</v>
      </c>
      <c r="B114" s="3" t="s">
        <v>12</v>
      </c>
      <c r="C114" s="3" t="s">
        <v>16</v>
      </c>
      <c r="D114" s="3" t="s">
        <v>118</v>
      </c>
      <c r="E114" s="3" t="s">
        <v>120</v>
      </c>
      <c r="F114" s="3" t="s">
        <v>55</v>
      </c>
      <c r="G114" s="3" t="s">
        <v>0</v>
      </c>
      <c r="H114" s="3" t="s">
        <v>0</v>
      </c>
      <c r="I114" s="19" t="s">
        <v>0</v>
      </c>
      <c r="J114" s="22">
        <f t="shared" ref="J114:L115" si="8">J115</f>
        <v>18472.98</v>
      </c>
      <c r="K114" s="22">
        <f t="shared" si="8"/>
        <v>18472.98</v>
      </c>
      <c r="L114" s="22">
        <f t="shared" si="8"/>
        <v>18472.98</v>
      </c>
    </row>
    <row r="115" spans="1:12" ht="28.9" customHeight="1" x14ac:dyDescent="0.2">
      <c r="A115" s="4" t="s">
        <v>32</v>
      </c>
      <c r="B115" s="5" t="s">
        <v>12</v>
      </c>
      <c r="C115" s="5" t="s">
        <v>16</v>
      </c>
      <c r="D115" s="5" t="s">
        <v>118</v>
      </c>
      <c r="E115" s="5" t="s">
        <v>120</v>
      </c>
      <c r="F115" s="5" t="s">
        <v>55</v>
      </c>
      <c r="G115" s="5" t="s">
        <v>33</v>
      </c>
      <c r="H115" s="5" t="s">
        <v>0</v>
      </c>
      <c r="I115" s="23" t="s">
        <v>0</v>
      </c>
      <c r="J115" s="27">
        <f t="shared" si="8"/>
        <v>18472.98</v>
      </c>
      <c r="K115" s="27">
        <f t="shared" si="8"/>
        <v>18472.98</v>
      </c>
      <c r="L115" s="27">
        <f t="shared" si="8"/>
        <v>18472.98</v>
      </c>
    </row>
    <row r="116" spans="1:12" ht="57.6" customHeight="1" x14ac:dyDescent="0.2">
      <c r="A116" s="4" t="s">
        <v>121</v>
      </c>
      <c r="B116" s="5" t="s">
        <v>12</v>
      </c>
      <c r="C116" s="5" t="s">
        <v>16</v>
      </c>
      <c r="D116" s="5" t="s">
        <v>118</v>
      </c>
      <c r="E116" s="5" t="s">
        <v>120</v>
      </c>
      <c r="F116" s="5" t="s">
        <v>55</v>
      </c>
      <c r="G116" s="5" t="s">
        <v>33</v>
      </c>
      <c r="H116" s="5" t="s">
        <v>231</v>
      </c>
      <c r="I116" s="23" t="s">
        <v>0</v>
      </c>
      <c r="J116" s="27">
        <v>18472.98</v>
      </c>
      <c r="K116" s="27">
        <v>18472.98</v>
      </c>
      <c r="L116" s="27">
        <v>18472.98</v>
      </c>
    </row>
    <row r="117" spans="1:12" ht="28.9" customHeight="1" x14ac:dyDescent="0.2">
      <c r="A117" s="2" t="s">
        <v>56</v>
      </c>
      <c r="B117" s="3" t="s">
        <v>12</v>
      </c>
      <c r="C117" s="3" t="s">
        <v>16</v>
      </c>
      <c r="D117" s="3" t="s">
        <v>118</v>
      </c>
      <c r="E117" s="3" t="s">
        <v>120</v>
      </c>
      <c r="F117" s="3" t="s">
        <v>57</v>
      </c>
      <c r="G117" s="3" t="s">
        <v>0</v>
      </c>
      <c r="H117" s="3" t="s">
        <v>0</v>
      </c>
      <c r="I117" s="19" t="s">
        <v>0</v>
      </c>
      <c r="J117" s="22">
        <f>J118</f>
        <v>32358.22</v>
      </c>
      <c r="K117" s="22">
        <f t="shared" ref="K117:L117" si="9">K118</f>
        <v>45058.22</v>
      </c>
      <c r="L117" s="22">
        <f t="shared" si="9"/>
        <v>57858.22</v>
      </c>
    </row>
    <row r="118" spans="1:12" ht="28.9" customHeight="1" x14ac:dyDescent="0.2">
      <c r="A118" s="2" t="s">
        <v>58</v>
      </c>
      <c r="B118" s="3" t="s">
        <v>12</v>
      </c>
      <c r="C118" s="3" t="s">
        <v>16</v>
      </c>
      <c r="D118" s="3" t="s">
        <v>118</v>
      </c>
      <c r="E118" s="3" t="s">
        <v>120</v>
      </c>
      <c r="F118" s="3" t="s">
        <v>59</v>
      </c>
      <c r="G118" s="3" t="s">
        <v>0</v>
      </c>
      <c r="H118" s="3" t="s">
        <v>0</v>
      </c>
      <c r="I118" s="19" t="s">
        <v>0</v>
      </c>
      <c r="J118" s="22">
        <f>J122</f>
        <v>32358.22</v>
      </c>
      <c r="K118" s="22">
        <f t="shared" ref="K118:L118" si="10">K122</f>
        <v>45058.22</v>
      </c>
      <c r="L118" s="22">
        <f t="shared" si="10"/>
        <v>57858.22</v>
      </c>
    </row>
    <row r="119" spans="1:12" ht="28.9" customHeight="1" x14ac:dyDescent="0.2">
      <c r="A119" s="2" t="s">
        <v>68</v>
      </c>
      <c r="B119" s="3" t="s">
        <v>12</v>
      </c>
      <c r="C119" s="3" t="s">
        <v>16</v>
      </c>
      <c r="D119" s="3" t="s">
        <v>118</v>
      </c>
      <c r="E119" s="3" t="s">
        <v>120</v>
      </c>
      <c r="F119" s="3">
        <v>242</v>
      </c>
      <c r="G119" s="3"/>
      <c r="H119" s="3"/>
      <c r="I119" s="19"/>
      <c r="J119" s="22">
        <f>J120+J121</f>
        <v>0</v>
      </c>
      <c r="K119" s="22">
        <f>K120+K121</f>
        <v>0</v>
      </c>
      <c r="L119" s="22">
        <f>L120+L121</f>
        <v>0</v>
      </c>
    </row>
    <row r="120" spans="1:12" ht="18" customHeight="1" x14ac:dyDescent="0.2">
      <c r="A120" s="4" t="s">
        <v>78</v>
      </c>
      <c r="B120" s="5" t="s">
        <v>12</v>
      </c>
      <c r="C120" s="5" t="s">
        <v>16</v>
      </c>
      <c r="D120" s="5" t="s">
        <v>118</v>
      </c>
      <c r="E120" s="5" t="s">
        <v>120</v>
      </c>
      <c r="F120" s="5">
        <v>242</v>
      </c>
      <c r="G120" s="5">
        <v>310</v>
      </c>
      <c r="H120" s="5" t="s">
        <v>208</v>
      </c>
      <c r="I120" s="25">
        <v>1116</v>
      </c>
      <c r="J120" s="28">
        <v>0</v>
      </c>
      <c r="K120" s="28"/>
      <c r="L120" s="28"/>
    </row>
    <row r="121" spans="1:12" ht="18" customHeight="1" x14ac:dyDescent="0.2">
      <c r="A121" s="4" t="s">
        <v>196</v>
      </c>
      <c r="B121" s="5" t="s">
        <v>12</v>
      </c>
      <c r="C121" s="5" t="s">
        <v>16</v>
      </c>
      <c r="D121" s="5" t="s">
        <v>118</v>
      </c>
      <c r="E121" s="5" t="s">
        <v>120</v>
      </c>
      <c r="F121" s="5">
        <v>242</v>
      </c>
      <c r="G121" s="5">
        <v>346</v>
      </c>
      <c r="H121" s="5" t="s">
        <v>208</v>
      </c>
      <c r="I121" s="25">
        <v>1123</v>
      </c>
      <c r="J121" s="28">
        <v>0</v>
      </c>
      <c r="K121" s="28"/>
      <c r="L121" s="28"/>
    </row>
    <row r="122" spans="1:12" ht="51" customHeight="1" x14ac:dyDescent="0.2">
      <c r="A122" s="2" t="s">
        <v>68</v>
      </c>
      <c r="B122" s="3" t="s">
        <v>12</v>
      </c>
      <c r="C122" s="3" t="s">
        <v>16</v>
      </c>
      <c r="D122" s="3" t="s">
        <v>118</v>
      </c>
      <c r="E122" s="3" t="s">
        <v>120</v>
      </c>
      <c r="F122" s="3" t="s">
        <v>69</v>
      </c>
      <c r="G122" s="3" t="s">
        <v>0</v>
      </c>
      <c r="H122" s="3" t="s">
        <v>0</v>
      </c>
      <c r="I122" s="19" t="s">
        <v>0</v>
      </c>
      <c r="J122" s="22">
        <f>J123</f>
        <v>32358.22</v>
      </c>
      <c r="K122" s="22">
        <f t="shared" ref="K122:L122" si="11">K123</f>
        <v>45058.22</v>
      </c>
      <c r="L122" s="22">
        <f t="shared" si="11"/>
        <v>57858.22</v>
      </c>
    </row>
    <row r="123" spans="1:12" ht="57.6" customHeight="1" x14ac:dyDescent="0.2">
      <c r="A123" s="4" t="s">
        <v>121</v>
      </c>
      <c r="B123" s="5" t="s">
        <v>12</v>
      </c>
      <c r="C123" s="5" t="s">
        <v>16</v>
      </c>
      <c r="D123" s="5" t="s">
        <v>118</v>
      </c>
      <c r="E123" s="5" t="s">
        <v>120</v>
      </c>
      <c r="F123" s="5" t="s">
        <v>69</v>
      </c>
      <c r="G123" s="5">
        <v>346</v>
      </c>
      <c r="H123" s="5" t="s">
        <v>231</v>
      </c>
      <c r="I123" s="23">
        <v>1116</v>
      </c>
      <c r="J123" s="27">
        <v>32358.22</v>
      </c>
      <c r="K123" s="27">
        <f>32358.22+12700</f>
        <v>45058.22</v>
      </c>
      <c r="L123" s="27">
        <v>57858.22</v>
      </c>
    </row>
    <row r="124" spans="1:12" ht="14.45" customHeight="1" x14ac:dyDescent="0.2">
      <c r="A124" s="2" t="s">
        <v>124</v>
      </c>
      <c r="B124" s="3" t="s">
        <v>12</v>
      </c>
      <c r="C124" s="3" t="s">
        <v>118</v>
      </c>
      <c r="D124" s="3" t="s">
        <v>0</v>
      </c>
      <c r="E124" s="3" t="s">
        <v>0</v>
      </c>
      <c r="F124" s="3" t="s">
        <v>0</v>
      </c>
      <c r="G124" s="3" t="s">
        <v>0</v>
      </c>
      <c r="H124" s="3" t="s">
        <v>0</v>
      </c>
      <c r="I124" s="19" t="s">
        <v>0</v>
      </c>
      <c r="J124" s="22">
        <f>J135+J125</f>
        <v>11801010.09</v>
      </c>
      <c r="K124" s="22">
        <f>K135+K125</f>
        <v>54800</v>
      </c>
      <c r="L124" s="22">
        <f>L135+L125</f>
        <v>19900</v>
      </c>
    </row>
    <row r="125" spans="1:12" ht="14.45" customHeight="1" x14ac:dyDescent="0.2">
      <c r="A125" s="2" t="s">
        <v>125</v>
      </c>
      <c r="B125" s="3" t="s">
        <v>12</v>
      </c>
      <c r="C125" s="3" t="s">
        <v>118</v>
      </c>
      <c r="D125" s="3" t="s">
        <v>35</v>
      </c>
      <c r="E125" s="3" t="s">
        <v>0</v>
      </c>
      <c r="F125" s="3" t="s">
        <v>0</v>
      </c>
      <c r="G125" s="3" t="s">
        <v>0</v>
      </c>
      <c r="H125" s="3" t="s">
        <v>0</v>
      </c>
      <c r="I125" s="19" t="s">
        <v>0</v>
      </c>
      <c r="J125" s="22">
        <f>J126</f>
        <v>3800</v>
      </c>
      <c r="K125" s="22">
        <f>K126</f>
        <v>3800</v>
      </c>
      <c r="L125" s="22">
        <f>L126</f>
        <v>3800</v>
      </c>
    </row>
    <row r="126" spans="1:12" ht="14.45" customHeight="1" x14ac:dyDescent="0.2">
      <c r="A126" s="2" t="s">
        <v>17</v>
      </c>
      <c r="B126" s="3" t="s">
        <v>12</v>
      </c>
      <c r="C126" s="3" t="s">
        <v>118</v>
      </c>
      <c r="D126" s="3" t="s">
        <v>35</v>
      </c>
      <c r="E126" s="3" t="s">
        <v>18</v>
      </c>
      <c r="F126" s="3" t="s">
        <v>0</v>
      </c>
      <c r="G126" s="3" t="s">
        <v>0</v>
      </c>
      <c r="H126" s="3" t="s">
        <v>0</v>
      </c>
      <c r="I126" s="19" t="s">
        <v>0</v>
      </c>
      <c r="J126" s="22">
        <f>J128</f>
        <v>3800</v>
      </c>
      <c r="K126" s="22">
        <f>K128</f>
        <v>3800</v>
      </c>
      <c r="L126" s="22">
        <f>L128</f>
        <v>3800</v>
      </c>
    </row>
    <row r="127" spans="1:12" ht="14.45" customHeight="1" x14ac:dyDescent="0.2">
      <c r="A127" s="2" t="s">
        <v>98</v>
      </c>
      <c r="B127" s="3" t="s">
        <v>12</v>
      </c>
      <c r="C127" s="3" t="s">
        <v>118</v>
      </c>
      <c r="D127" s="3" t="s">
        <v>35</v>
      </c>
      <c r="E127" s="3" t="s">
        <v>99</v>
      </c>
      <c r="F127" s="3" t="s">
        <v>0</v>
      </c>
      <c r="G127" s="3" t="s">
        <v>0</v>
      </c>
      <c r="H127" s="3" t="s">
        <v>0</v>
      </c>
      <c r="I127" s="19" t="s">
        <v>0</v>
      </c>
      <c r="J127" s="22">
        <f t="shared" ref="J127:L133" si="12">J128</f>
        <v>3800</v>
      </c>
      <c r="K127" s="22">
        <f t="shared" si="12"/>
        <v>3800</v>
      </c>
      <c r="L127" s="22">
        <f t="shared" si="12"/>
        <v>3800</v>
      </c>
    </row>
    <row r="128" spans="1:12" ht="57.6" customHeight="1" x14ac:dyDescent="0.2">
      <c r="A128" s="2" t="s">
        <v>126</v>
      </c>
      <c r="B128" s="3" t="s">
        <v>12</v>
      </c>
      <c r="C128" s="3" t="s">
        <v>118</v>
      </c>
      <c r="D128" s="3" t="s">
        <v>35</v>
      </c>
      <c r="E128" s="3" t="s">
        <v>127</v>
      </c>
      <c r="F128" s="3" t="s">
        <v>0</v>
      </c>
      <c r="G128" s="3" t="s">
        <v>0</v>
      </c>
      <c r="H128" s="3" t="s">
        <v>0</v>
      </c>
      <c r="I128" s="19" t="s">
        <v>0</v>
      </c>
      <c r="J128" s="22">
        <f t="shared" si="12"/>
        <v>3800</v>
      </c>
      <c r="K128" s="22">
        <f t="shared" si="12"/>
        <v>3800</v>
      </c>
      <c r="L128" s="22">
        <f t="shared" si="12"/>
        <v>3800</v>
      </c>
    </row>
    <row r="129" spans="1:13" ht="28.9" customHeight="1" x14ac:dyDescent="0.2">
      <c r="A129" s="2" t="s">
        <v>56</v>
      </c>
      <c r="B129" s="3" t="s">
        <v>12</v>
      </c>
      <c r="C129" s="3" t="s">
        <v>118</v>
      </c>
      <c r="D129" s="3" t="s">
        <v>35</v>
      </c>
      <c r="E129" s="3" t="s">
        <v>127</v>
      </c>
      <c r="F129" s="3" t="s">
        <v>57</v>
      </c>
      <c r="G129" s="3" t="s">
        <v>0</v>
      </c>
      <c r="H129" s="3" t="s">
        <v>0</v>
      </c>
      <c r="I129" s="19" t="s">
        <v>0</v>
      </c>
      <c r="J129" s="22">
        <f t="shared" si="12"/>
        <v>3800</v>
      </c>
      <c r="K129" s="22">
        <f t="shared" si="12"/>
        <v>3800</v>
      </c>
      <c r="L129" s="22">
        <f t="shared" si="12"/>
        <v>3800</v>
      </c>
    </row>
    <row r="130" spans="1:13" ht="28.9" customHeight="1" x14ac:dyDescent="0.2">
      <c r="A130" s="2" t="s">
        <v>58</v>
      </c>
      <c r="B130" s="3" t="s">
        <v>12</v>
      </c>
      <c r="C130" s="3" t="s">
        <v>118</v>
      </c>
      <c r="D130" s="3" t="s">
        <v>35</v>
      </c>
      <c r="E130" s="3" t="s">
        <v>127</v>
      </c>
      <c r="F130" s="3" t="s">
        <v>59</v>
      </c>
      <c r="G130" s="3" t="s">
        <v>0</v>
      </c>
      <c r="H130" s="3" t="s">
        <v>0</v>
      </c>
      <c r="I130" s="19" t="s">
        <v>0</v>
      </c>
      <c r="J130" s="22">
        <f t="shared" si="12"/>
        <v>3800</v>
      </c>
      <c r="K130" s="22">
        <f t="shared" si="12"/>
        <v>3800</v>
      </c>
      <c r="L130" s="22">
        <f t="shared" si="12"/>
        <v>3800</v>
      </c>
    </row>
    <row r="131" spans="1:13" ht="57.6" customHeight="1" x14ac:dyDescent="0.2">
      <c r="A131" s="2" t="s">
        <v>68</v>
      </c>
      <c r="B131" s="3" t="s">
        <v>12</v>
      </c>
      <c r="C131" s="3" t="s">
        <v>118</v>
      </c>
      <c r="D131" s="3" t="s">
        <v>35</v>
      </c>
      <c r="E131" s="3" t="s">
        <v>127</v>
      </c>
      <c r="F131" s="3" t="s">
        <v>69</v>
      </c>
      <c r="G131" s="5" t="s">
        <v>65</v>
      </c>
      <c r="H131" s="3" t="s">
        <v>0</v>
      </c>
      <c r="I131" s="19" t="s">
        <v>0</v>
      </c>
      <c r="J131" s="22">
        <f t="shared" si="12"/>
        <v>3800</v>
      </c>
      <c r="K131" s="22">
        <f t="shared" si="12"/>
        <v>3800</v>
      </c>
      <c r="L131" s="22">
        <f t="shared" si="12"/>
        <v>3800</v>
      </c>
    </row>
    <row r="132" spans="1:13" ht="14.45" customHeight="1" x14ac:dyDescent="0.2">
      <c r="A132" s="4" t="s">
        <v>64</v>
      </c>
      <c r="B132" s="5" t="s">
        <v>12</v>
      </c>
      <c r="C132" s="5" t="s">
        <v>118</v>
      </c>
      <c r="D132" s="5" t="s">
        <v>35</v>
      </c>
      <c r="E132" s="5" t="s">
        <v>127</v>
      </c>
      <c r="F132" s="5" t="s">
        <v>69</v>
      </c>
      <c r="G132" s="5" t="s">
        <v>65</v>
      </c>
      <c r="H132" s="5" t="s">
        <v>0</v>
      </c>
      <c r="I132" s="23" t="s">
        <v>0</v>
      </c>
      <c r="J132" s="27">
        <f t="shared" si="12"/>
        <v>3800</v>
      </c>
      <c r="K132" s="27">
        <f t="shared" si="12"/>
        <v>3800</v>
      </c>
      <c r="L132" s="27">
        <f t="shared" si="12"/>
        <v>3800</v>
      </c>
    </row>
    <row r="133" spans="1:13" ht="34.5" customHeight="1" x14ac:dyDescent="0.2">
      <c r="A133" s="4" t="s">
        <v>128</v>
      </c>
      <c r="B133" s="5" t="s">
        <v>12</v>
      </c>
      <c r="C133" s="5" t="s">
        <v>118</v>
      </c>
      <c r="D133" s="5" t="s">
        <v>35</v>
      </c>
      <c r="E133" s="5" t="s">
        <v>127</v>
      </c>
      <c r="F133" s="5" t="s">
        <v>69</v>
      </c>
      <c r="G133" s="5" t="s">
        <v>65</v>
      </c>
      <c r="H133" s="5" t="s">
        <v>232</v>
      </c>
      <c r="I133" s="23" t="s">
        <v>0</v>
      </c>
      <c r="J133" s="27">
        <f t="shared" si="12"/>
        <v>3800</v>
      </c>
      <c r="K133" s="27">
        <f t="shared" si="12"/>
        <v>3800</v>
      </c>
      <c r="L133" s="27">
        <f t="shared" si="12"/>
        <v>3800</v>
      </c>
    </row>
    <row r="134" spans="1:13" ht="24.75" customHeight="1" x14ac:dyDescent="0.2">
      <c r="A134" s="4" t="s">
        <v>104</v>
      </c>
      <c r="B134" s="5" t="s">
        <v>12</v>
      </c>
      <c r="C134" s="5" t="s">
        <v>118</v>
      </c>
      <c r="D134" s="5" t="s">
        <v>35</v>
      </c>
      <c r="E134" s="5" t="s">
        <v>127</v>
      </c>
      <c r="F134" s="5" t="s">
        <v>69</v>
      </c>
      <c r="G134" s="3" t="s">
        <v>0</v>
      </c>
      <c r="H134" s="5" t="s">
        <v>232</v>
      </c>
      <c r="I134" s="23" t="s">
        <v>105</v>
      </c>
      <c r="J134" s="27">
        <v>3800</v>
      </c>
      <c r="K134" s="27">
        <v>3800</v>
      </c>
      <c r="L134" s="27">
        <v>3800</v>
      </c>
    </row>
    <row r="135" spans="1:13" ht="51" x14ac:dyDescent="0.2">
      <c r="A135" s="2" t="s">
        <v>198</v>
      </c>
      <c r="B135" s="3" t="s">
        <v>12</v>
      </c>
      <c r="C135" s="3" t="s">
        <v>118</v>
      </c>
      <c r="D135" s="3">
        <v>10</v>
      </c>
      <c r="E135" s="3" t="s">
        <v>0</v>
      </c>
      <c r="F135" s="3" t="s">
        <v>0</v>
      </c>
      <c r="G135" s="3"/>
      <c r="H135" s="3" t="s">
        <v>0</v>
      </c>
      <c r="I135" s="19" t="s">
        <v>0</v>
      </c>
      <c r="J135" s="22">
        <f>J145+J136</f>
        <v>11797210.09</v>
      </c>
      <c r="K135" s="22">
        <f>K145+K136</f>
        <v>51000</v>
      </c>
      <c r="L135" s="22">
        <f>L145+L136</f>
        <v>16100</v>
      </c>
    </row>
    <row r="136" spans="1:13" ht="25.5" x14ac:dyDescent="0.2">
      <c r="A136" s="2" t="s">
        <v>187</v>
      </c>
      <c r="B136" s="3">
        <v>809</v>
      </c>
      <c r="C136" s="6" t="s">
        <v>118</v>
      </c>
      <c r="D136" s="3">
        <v>10</v>
      </c>
      <c r="E136" s="6" t="s">
        <v>233</v>
      </c>
      <c r="F136" s="6" t="s">
        <v>57</v>
      </c>
      <c r="G136" s="6"/>
      <c r="H136" s="3"/>
      <c r="I136" s="19"/>
      <c r="J136" s="22">
        <f>J137</f>
        <v>11524533.039999999</v>
      </c>
      <c r="K136" s="22">
        <f>K137</f>
        <v>0</v>
      </c>
      <c r="L136" s="64">
        <f>L137</f>
        <v>0</v>
      </c>
      <c r="M136" s="48"/>
    </row>
    <row r="137" spans="1:13" ht="51" x14ac:dyDescent="0.2">
      <c r="A137" s="2" t="s">
        <v>185</v>
      </c>
      <c r="B137" s="3">
        <v>809</v>
      </c>
      <c r="C137" s="6" t="s">
        <v>118</v>
      </c>
      <c r="D137" s="3">
        <v>10</v>
      </c>
      <c r="E137" s="6" t="s">
        <v>233</v>
      </c>
      <c r="F137" s="6" t="s">
        <v>57</v>
      </c>
      <c r="G137" s="9" t="s">
        <v>103</v>
      </c>
      <c r="H137" s="6"/>
      <c r="I137" s="19"/>
      <c r="J137" s="22">
        <f>J139+J142</f>
        <v>11524533.039999999</v>
      </c>
      <c r="K137" s="22">
        <f>K139+K142</f>
        <v>0</v>
      </c>
      <c r="L137" s="64">
        <f>L139+L142</f>
        <v>0</v>
      </c>
      <c r="M137" s="48"/>
    </row>
    <row r="138" spans="1:13" ht="38.25" hidden="1" x14ac:dyDescent="0.2">
      <c r="A138" s="7" t="s">
        <v>186</v>
      </c>
      <c r="B138" s="8">
        <v>809</v>
      </c>
      <c r="C138" s="9" t="s">
        <v>118</v>
      </c>
      <c r="D138" s="8">
        <v>10</v>
      </c>
      <c r="E138" s="9" t="s">
        <v>184</v>
      </c>
      <c r="F138" s="9" t="s">
        <v>69</v>
      </c>
      <c r="G138" s="9" t="s">
        <v>193</v>
      </c>
      <c r="H138" s="9"/>
      <c r="I138" s="26" t="s">
        <v>132</v>
      </c>
      <c r="J138" s="28">
        <v>0</v>
      </c>
      <c r="K138" s="28">
        <v>0</v>
      </c>
      <c r="L138" s="65">
        <v>0</v>
      </c>
      <c r="M138" s="48"/>
    </row>
    <row r="139" spans="1:13" ht="25.5" x14ac:dyDescent="0.2">
      <c r="A139" s="7" t="s">
        <v>210</v>
      </c>
      <c r="B139" s="8">
        <v>808</v>
      </c>
      <c r="C139" s="9" t="s">
        <v>118</v>
      </c>
      <c r="D139" s="9" t="s">
        <v>157</v>
      </c>
      <c r="E139" s="9" t="s">
        <v>233</v>
      </c>
      <c r="F139" s="9" t="s">
        <v>69</v>
      </c>
      <c r="G139" s="9" t="s">
        <v>193</v>
      </c>
      <c r="H139" s="9"/>
      <c r="I139" s="26"/>
      <c r="J139" s="28">
        <f>J140</f>
        <v>74533.040000000008</v>
      </c>
      <c r="K139" s="28">
        <f>K140</f>
        <v>0</v>
      </c>
      <c r="L139" s="65">
        <f>L140</f>
        <v>0</v>
      </c>
      <c r="M139" s="48"/>
    </row>
    <row r="140" spans="1:13" x14ac:dyDescent="0.2">
      <c r="A140" s="7" t="s">
        <v>209</v>
      </c>
      <c r="B140" s="8">
        <v>809</v>
      </c>
      <c r="C140" s="9" t="s">
        <v>118</v>
      </c>
      <c r="D140" s="8">
        <v>10</v>
      </c>
      <c r="E140" s="9" t="s">
        <v>233</v>
      </c>
      <c r="F140" s="9" t="s">
        <v>69</v>
      </c>
      <c r="G140" s="9" t="s">
        <v>193</v>
      </c>
      <c r="H140" s="9"/>
      <c r="I140" s="26" t="s">
        <v>109</v>
      </c>
      <c r="J140" s="28">
        <f>10000+64533.04</f>
        <v>74533.040000000008</v>
      </c>
      <c r="K140" s="28"/>
      <c r="L140" s="65"/>
      <c r="M140" s="48"/>
    </row>
    <row r="141" spans="1:13" hidden="1" x14ac:dyDescent="0.2">
      <c r="A141" s="7"/>
      <c r="B141" s="8">
        <v>809</v>
      </c>
      <c r="C141" s="9" t="s">
        <v>118</v>
      </c>
      <c r="D141" s="8">
        <v>10</v>
      </c>
      <c r="E141" s="9" t="s">
        <v>233</v>
      </c>
      <c r="F141" s="9" t="s">
        <v>69</v>
      </c>
      <c r="G141" s="9" t="s">
        <v>65</v>
      </c>
      <c r="H141" s="9"/>
      <c r="I141" s="26"/>
      <c r="J141" s="28"/>
      <c r="K141" s="28"/>
      <c r="L141" s="65"/>
      <c r="M141" s="48"/>
    </row>
    <row r="142" spans="1:13" ht="25.5" x14ac:dyDescent="0.2">
      <c r="A142" s="7" t="s">
        <v>202</v>
      </c>
      <c r="B142" s="29" t="s">
        <v>12</v>
      </c>
      <c r="C142" s="29" t="s">
        <v>118</v>
      </c>
      <c r="D142" s="29" t="s">
        <v>157</v>
      </c>
      <c r="E142" s="9" t="s">
        <v>233</v>
      </c>
      <c r="F142" s="9" t="s">
        <v>69</v>
      </c>
      <c r="G142" s="5">
        <v>226</v>
      </c>
      <c r="H142" s="9"/>
      <c r="I142" s="26"/>
      <c r="J142" s="28">
        <f>J143+J144</f>
        <v>11450000</v>
      </c>
      <c r="K142" s="28">
        <f>K144</f>
        <v>0</v>
      </c>
      <c r="L142" s="65">
        <f>L144</f>
        <v>0</v>
      </c>
      <c r="M142" s="48"/>
    </row>
    <row r="143" spans="1:13" ht="38.25" x14ac:dyDescent="0.2">
      <c r="A143" s="4" t="s">
        <v>237</v>
      </c>
      <c r="B143" s="29" t="s">
        <v>12</v>
      </c>
      <c r="C143" s="29" t="s">
        <v>118</v>
      </c>
      <c r="D143" s="29" t="s">
        <v>157</v>
      </c>
      <c r="E143" s="9" t="s">
        <v>233</v>
      </c>
      <c r="F143" s="9" t="s">
        <v>69</v>
      </c>
      <c r="G143" s="5">
        <v>226</v>
      </c>
      <c r="H143" s="9"/>
      <c r="I143" s="26"/>
      <c r="J143" s="28">
        <v>700000</v>
      </c>
      <c r="K143" s="28"/>
      <c r="L143" s="65"/>
      <c r="M143" s="48"/>
    </row>
    <row r="144" spans="1:13" ht="28.9" customHeight="1" x14ac:dyDescent="0.2">
      <c r="A144" s="4" t="s">
        <v>236</v>
      </c>
      <c r="B144" s="29" t="s">
        <v>12</v>
      </c>
      <c r="C144" s="29" t="s">
        <v>118</v>
      </c>
      <c r="D144" s="29">
        <v>10</v>
      </c>
      <c r="E144" s="9" t="s">
        <v>233</v>
      </c>
      <c r="F144" s="29" t="s">
        <v>69</v>
      </c>
      <c r="G144" s="8">
        <v>226</v>
      </c>
      <c r="H144" s="5"/>
      <c r="I144" s="23">
        <v>9000</v>
      </c>
      <c r="J144" s="27">
        <f>1500000+8100000+150000+1000000</f>
        <v>10750000</v>
      </c>
      <c r="K144" s="27">
        <v>0</v>
      </c>
      <c r="L144" s="65">
        <v>0</v>
      </c>
      <c r="M144" s="48"/>
    </row>
    <row r="145" spans="1:12" ht="14.45" customHeight="1" x14ac:dyDescent="0.2">
      <c r="A145" s="2" t="s">
        <v>17</v>
      </c>
      <c r="B145" s="3" t="s">
        <v>12</v>
      </c>
      <c r="C145" s="3" t="s">
        <v>118</v>
      </c>
      <c r="D145" s="3">
        <v>10</v>
      </c>
      <c r="E145" s="3" t="s">
        <v>18</v>
      </c>
      <c r="F145" s="3" t="s">
        <v>0</v>
      </c>
      <c r="G145" s="3" t="s">
        <v>0</v>
      </c>
      <c r="H145" s="3" t="s">
        <v>0</v>
      </c>
      <c r="I145" s="19" t="s">
        <v>0</v>
      </c>
      <c r="J145" s="22">
        <f>J146</f>
        <v>272677.05</v>
      </c>
      <c r="K145" s="22">
        <f t="shared" ref="K145:L148" si="13">K146</f>
        <v>51000</v>
      </c>
      <c r="L145" s="22">
        <f t="shared" si="13"/>
        <v>16100</v>
      </c>
    </row>
    <row r="146" spans="1:12" ht="14.45" customHeight="1" x14ac:dyDescent="0.2">
      <c r="A146" s="2" t="s">
        <v>98</v>
      </c>
      <c r="B146" s="3" t="s">
        <v>12</v>
      </c>
      <c r="C146" s="3" t="s">
        <v>118</v>
      </c>
      <c r="D146" s="3">
        <v>10</v>
      </c>
      <c r="E146" s="3" t="s">
        <v>99</v>
      </c>
      <c r="F146" s="3" t="s">
        <v>0</v>
      </c>
      <c r="G146" s="3" t="s">
        <v>0</v>
      </c>
      <c r="H146" s="3" t="s">
        <v>0</v>
      </c>
      <c r="I146" s="19" t="s">
        <v>0</v>
      </c>
      <c r="J146" s="22">
        <f>J147</f>
        <v>272677.05</v>
      </c>
      <c r="K146" s="22">
        <f t="shared" si="13"/>
        <v>51000</v>
      </c>
      <c r="L146" s="22">
        <f t="shared" si="13"/>
        <v>16100</v>
      </c>
    </row>
    <row r="147" spans="1:12" ht="72.599999999999994" customHeight="1" x14ac:dyDescent="0.2">
      <c r="A147" s="2" t="s">
        <v>129</v>
      </c>
      <c r="B147" s="3" t="s">
        <v>12</v>
      </c>
      <c r="C147" s="3" t="s">
        <v>118</v>
      </c>
      <c r="D147" s="3">
        <v>10</v>
      </c>
      <c r="E147" s="3" t="s">
        <v>130</v>
      </c>
      <c r="F147" s="3" t="s">
        <v>0</v>
      </c>
      <c r="G147" s="3" t="s">
        <v>0</v>
      </c>
      <c r="H147" s="3" t="s">
        <v>0</v>
      </c>
      <c r="I147" s="19" t="s">
        <v>0</v>
      </c>
      <c r="J147" s="22">
        <f>J148</f>
        <v>272677.05</v>
      </c>
      <c r="K147" s="22">
        <f t="shared" si="13"/>
        <v>51000</v>
      </c>
      <c r="L147" s="22">
        <f t="shared" si="13"/>
        <v>16100</v>
      </c>
    </row>
    <row r="148" spans="1:12" ht="28.9" customHeight="1" x14ac:dyDescent="0.2">
      <c r="A148" s="2" t="s">
        <v>56</v>
      </c>
      <c r="B148" s="3" t="s">
        <v>12</v>
      </c>
      <c r="C148" s="3" t="s">
        <v>118</v>
      </c>
      <c r="D148" s="3">
        <v>10</v>
      </c>
      <c r="E148" s="3" t="s">
        <v>130</v>
      </c>
      <c r="F148" s="3" t="s">
        <v>57</v>
      </c>
      <c r="G148" s="3" t="s">
        <v>0</v>
      </c>
      <c r="H148" s="3" t="s">
        <v>0</v>
      </c>
      <c r="I148" s="19" t="s">
        <v>0</v>
      </c>
      <c r="J148" s="22">
        <f>J149</f>
        <v>272677.05</v>
      </c>
      <c r="K148" s="22">
        <f t="shared" si="13"/>
        <v>51000</v>
      </c>
      <c r="L148" s="22">
        <f t="shared" si="13"/>
        <v>16100</v>
      </c>
    </row>
    <row r="149" spans="1:12" ht="28.9" customHeight="1" x14ac:dyDescent="0.2">
      <c r="A149" s="2" t="s">
        <v>58</v>
      </c>
      <c r="B149" s="3" t="s">
        <v>12</v>
      </c>
      <c r="C149" s="3" t="s">
        <v>118</v>
      </c>
      <c r="D149" s="3">
        <v>10</v>
      </c>
      <c r="E149" s="3" t="s">
        <v>130</v>
      </c>
      <c r="F149" s="3" t="s">
        <v>59</v>
      </c>
      <c r="G149" s="5" t="s">
        <v>103</v>
      </c>
      <c r="H149" s="3" t="s">
        <v>0</v>
      </c>
      <c r="I149" s="19" t="s">
        <v>0</v>
      </c>
      <c r="J149" s="22">
        <f>J155</f>
        <v>272677.05</v>
      </c>
      <c r="K149" s="22">
        <f>K155</f>
        <v>51000</v>
      </c>
      <c r="L149" s="22">
        <f>L155</f>
        <v>16100</v>
      </c>
    </row>
    <row r="150" spans="1:12" ht="28.9" hidden="1" customHeight="1" x14ac:dyDescent="0.2">
      <c r="A150" s="4" t="s">
        <v>102</v>
      </c>
      <c r="B150" s="5" t="s">
        <v>12</v>
      </c>
      <c r="C150" s="5" t="s">
        <v>118</v>
      </c>
      <c r="D150" s="5">
        <v>10</v>
      </c>
      <c r="E150" s="5" t="s">
        <v>130</v>
      </c>
      <c r="F150" s="5" t="s">
        <v>69</v>
      </c>
      <c r="G150" s="5" t="s">
        <v>103</v>
      </c>
      <c r="H150" s="5" t="s">
        <v>0</v>
      </c>
      <c r="I150" s="23" t="s">
        <v>0</v>
      </c>
      <c r="J150" s="27">
        <f>J151+J152</f>
        <v>0</v>
      </c>
      <c r="K150" s="21"/>
      <c r="L150" s="21"/>
    </row>
    <row r="151" spans="1:12" ht="12.75" hidden="1" customHeight="1" x14ac:dyDescent="0.2">
      <c r="A151" s="4" t="s">
        <v>131</v>
      </c>
      <c r="B151" s="5" t="s">
        <v>12</v>
      </c>
      <c r="C151" s="5" t="s">
        <v>118</v>
      </c>
      <c r="D151" s="5">
        <v>10</v>
      </c>
      <c r="E151" s="5" t="s">
        <v>130</v>
      </c>
      <c r="F151" s="5" t="s">
        <v>69</v>
      </c>
      <c r="G151" s="5" t="s">
        <v>103</v>
      </c>
      <c r="H151" s="5" t="s">
        <v>0</v>
      </c>
      <c r="I151" s="23" t="s">
        <v>132</v>
      </c>
      <c r="J151" s="27"/>
      <c r="K151" s="21"/>
      <c r="L151" s="21"/>
    </row>
    <row r="152" spans="1:12" ht="28.9" hidden="1" customHeight="1" x14ac:dyDescent="0.2">
      <c r="A152" s="4" t="s">
        <v>133</v>
      </c>
      <c r="B152" s="5" t="s">
        <v>12</v>
      </c>
      <c r="C152" s="5" t="s">
        <v>118</v>
      </c>
      <c r="D152" s="5">
        <v>10</v>
      </c>
      <c r="E152" s="5" t="s">
        <v>130</v>
      </c>
      <c r="F152" s="5" t="s">
        <v>69</v>
      </c>
      <c r="G152" s="5" t="s">
        <v>123</v>
      </c>
      <c r="H152" s="5" t="s">
        <v>0</v>
      </c>
      <c r="I152" s="23" t="s">
        <v>134</v>
      </c>
      <c r="J152" s="27">
        <v>0</v>
      </c>
      <c r="K152" s="21"/>
      <c r="L152" s="21"/>
    </row>
    <row r="153" spans="1:12" ht="28.9" hidden="1" customHeight="1" x14ac:dyDescent="0.2">
      <c r="A153" s="4" t="s">
        <v>122</v>
      </c>
      <c r="B153" s="5" t="s">
        <v>12</v>
      </c>
      <c r="C153" s="5" t="s">
        <v>118</v>
      </c>
      <c r="D153" s="5">
        <v>10</v>
      </c>
      <c r="E153" s="5" t="s">
        <v>130</v>
      </c>
      <c r="F153" s="5" t="s">
        <v>69</v>
      </c>
      <c r="G153" s="5" t="s">
        <v>123</v>
      </c>
      <c r="H153" s="5" t="s">
        <v>0</v>
      </c>
      <c r="I153" s="23" t="s">
        <v>0</v>
      </c>
      <c r="J153" s="27">
        <f>J154</f>
        <v>0</v>
      </c>
      <c r="K153" s="21"/>
      <c r="L153" s="21"/>
    </row>
    <row r="154" spans="1:12" ht="14.45" hidden="1" customHeight="1" x14ac:dyDescent="0.2">
      <c r="A154" s="4" t="s">
        <v>108</v>
      </c>
      <c r="B154" s="5" t="s">
        <v>12</v>
      </c>
      <c r="C154" s="5" t="s">
        <v>118</v>
      </c>
      <c r="D154" s="5">
        <v>10</v>
      </c>
      <c r="E154" s="5" t="s">
        <v>130</v>
      </c>
      <c r="F154" s="5" t="s">
        <v>69</v>
      </c>
      <c r="G154" s="3" t="s">
        <v>0</v>
      </c>
      <c r="H154" s="5" t="s">
        <v>0</v>
      </c>
      <c r="I154" s="23" t="s">
        <v>109</v>
      </c>
      <c r="J154" s="27">
        <v>0</v>
      </c>
      <c r="K154" s="21"/>
      <c r="L154" s="21"/>
    </row>
    <row r="155" spans="1:12" ht="14.25" customHeight="1" x14ac:dyDescent="0.2">
      <c r="A155" s="2" t="s">
        <v>207</v>
      </c>
      <c r="B155" s="3" t="s">
        <v>12</v>
      </c>
      <c r="C155" s="3" t="s">
        <v>118</v>
      </c>
      <c r="D155" s="3">
        <v>10</v>
      </c>
      <c r="E155" s="3" t="s">
        <v>130</v>
      </c>
      <c r="F155" s="3">
        <v>247</v>
      </c>
      <c r="G155" s="5" t="s">
        <v>71</v>
      </c>
      <c r="H155" s="3" t="s">
        <v>0</v>
      </c>
      <c r="I155" s="19" t="s">
        <v>0</v>
      </c>
      <c r="J155" s="22">
        <f>J156</f>
        <v>272677.05</v>
      </c>
      <c r="K155" s="22">
        <f>K156</f>
        <v>51000</v>
      </c>
      <c r="L155" s="22">
        <f t="shared" ref="L155" si="14">L156</f>
        <v>16100</v>
      </c>
    </row>
    <row r="156" spans="1:12" ht="14.45" customHeight="1" x14ac:dyDescent="0.2">
      <c r="A156" s="4" t="s">
        <v>70</v>
      </c>
      <c r="B156" s="5" t="s">
        <v>12</v>
      </c>
      <c r="C156" s="5" t="s">
        <v>118</v>
      </c>
      <c r="D156" s="5">
        <v>10</v>
      </c>
      <c r="E156" s="5" t="s">
        <v>130</v>
      </c>
      <c r="F156" s="5">
        <v>247</v>
      </c>
      <c r="G156" s="5" t="s">
        <v>71</v>
      </c>
      <c r="H156" s="5" t="s">
        <v>0</v>
      </c>
      <c r="I156" s="23" t="s">
        <v>0</v>
      </c>
      <c r="J156" s="27">
        <f>J157</f>
        <v>272677.05</v>
      </c>
      <c r="K156" s="27">
        <f>K157</f>
        <v>51000</v>
      </c>
      <c r="L156" s="27">
        <f>L157</f>
        <v>16100</v>
      </c>
    </row>
    <row r="157" spans="1:12" ht="28.9" customHeight="1" x14ac:dyDescent="0.2">
      <c r="A157" s="4" t="s">
        <v>72</v>
      </c>
      <c r="B157" s="5" t="s">
        <v>12</v>
      </c>
      <c r="C157" s="5" t="s">
        <v>118</v>
      </c>
      <c r="D157" s="5">
        <v>10</v>
      </c>
      <c r="E157" s="5" t="s">
        <v>130</v>
      </c>
      <c r="F157" s="5">
        <v>247</v>
      </c>
      <c r="G157" s="5"/>
      <c r="H157" s="5" t="s">
        <v>0</v>
      </c>
      <c r="I157" s="23" t="s">
        <v>73</v>
      </c>
      <c r="J157" s="27">
        <v>272677.05</v>
      </c>
      <c r="K157" s="27">
        <v>51000</v>
      </c>
      <c r="L157" s="27">
        <v>16100</v>
      </c>
    </row>
    <row r="158" spans="1:12" x14ac:dyDescent="0.2">
      <c r="A158" s="52" t="s">
        <v>222</v>
      </c>
      <c r="B158" s="3"/>
      <c r="C158" s="6" t="s">
        <v>35</v>
      </c>
      <c r="D158" s="6" t="s">
        <v>223</v>
      </c>
      <c r="E158" s="3" t="s">
        <v>18</v>
      </c>
      <c r="F158" s="6" t="s">
        <v>57</v>
      </c>
      <c r="G158" s="5"/>
      <c r="H158" s="5"/>
      <c r="I158" s="23"/>
      <c r="J158" s="22">
        <f>J159</f>
        <v>2105118.58</v>
      </c>
      <c r="K158" s="22">
        <f t="shared" ref="K158:L160" si="15">K159</f>
        <v>135308.70000000001</v>
      </c>
      <c r="L158" s="22">
        <f t="shared" si="15"/>
        <v>140976.25</v>
      </c>
    </row>
    <row r="159" spans="1:12" x14ac:dyDescent="0.2">
      <c r="A159" s="52" t="s">
        <v>17</v>
      </c>
      <c r="B159" s="3"/>
      <c r="C159" s="6" t="s">
        <v>35</v>
      </c>
      <c r="D159" s="6" t="s">
        <v>223</v>
      </c>
      <c r="E159" s="6" t="s">
        <v>99</v>
      </c>
      <c r="F159" s="6" t="s">
        <v>57</v>
      </c>
      <c r="G159" s="5"/>
      <c r="H159" s="5"/>
      <c r="I159" s="23"/>
      <c r="J159" s="22">
        <f>J160</f>
        <v>2105118.58</v>
      </c>
      <c r="K159" s="22">
        <f t="shared" si="15"/>
        <v>135308.70000000001</v>
      </c>
      <c r="L159" s="22">
        <f t="shared" si="15"/>
        <v>140976.25</v>
      </c>
    </row>
    <row r="160" spans="1:12" x14ac:dyDescent="0.2">
      <c r="A160" s="52" t="s">
        <v>98</v>
      </c>
      <c r="B160" s="3"/>
      <c r="C160" s="6" t="s">
        <v>35</v>
      </c>
      <c r="D160" s="6" t="s">
        <v>223</v>
      </c>
      <c r="E160" s="6" t="s">
        <v>224</v>
      </c>
      <c r="F160" s="6" t="s">
        <v>57</v>
      </c>
      <c r="G160" s="5"/>
      <c r="H160" s="5"/>
      <c r="I160" s="23"/>
      <c r="J160" s="22">
        <f>J161+J162</f>
        <v>2105118.58</v>
      </c>
      <c r="K160" s="22">
        <f t="shared" si="15"/>
        <v>135308.70000000001</v>
      </c>
      <c r="L160" s="22">
        <f t="shared" si="15"/>
        <v>140976.25</v>
      </c>
    </row>
    <row r="161" spans="1:22" ht="28.9" customHeight="1" x14ac:dyDescent="0.2">
      <c r="A161" s="53" t="s">
        <v>186</v>
      </c>
      <c r="B161" s="54"/>
      <c r="C161" s="55" t="s">
        <v>35</v>
      </c>
      <c r="D161" s="55" t="s">
        <v>223</v>
      </c>
      <c r="E161" s="55" t="s">
        <v>224</v>
      </c>
      <c r="F161" s="55" t="s">
        <v>69</v>
      </c>
      <c r="G161" s="3">
        <v>225</v>
      </c>
      <c r="H161" s="5"/>
      <c r="I161" s="23"/>
      <c r="J161" s="27">
        <v>105118.58</v>
      </c>
      <c r="K161" s="27">
        <v>135308.70000000001</v>
      </c>
      <c r="L161" s="27">
        <v>140976.25</v>
      </c>
    </row>
    <row r="162" spans="1:22" ht="25.5" x14ac:dyDescent="0.2">
      <c r="A162" s="56" t="s">
        <v>225</v>
      </c>
      <c r="B162" s="39" t="s">
        <v>12</v>
      </c>
      <c r="C162" s="39" t="s">
        <v>14</v>
      </c>
      <c r="D162" s="39" t="s">
        <v>97</v>
      </c>
      <c r="E162" s="39" t="s">
        <v>101</v>
      </c>
      <c r="F162" s="39" t="s">
        <v>69</v>
      </c>
      <c r="G162" s="39" t="s">
        <v>65</v>
      </c>
      <c r="H162" s="39" t="s">
        <v>0</v>
      </c>
      <c r="I162" s="57">
        <v>9000</v>
      </c>
      <c r="J162" s="58">
        <v>2000000</v>
      </c>
      <c r="K162" s="27"/>
      <c r="L162" s="27"/>
    </row>
    <row r="163" spans="1:22" ht="14.45" customHeight="1" x14ac:dyDescent="0.2">
      <c r="A163" s="59" t="s">
        <v>135</v>
      </c>
      <c r="B163" s="3" t="s">
        <v>12</v>
      </c>
      <c r="C163" s="3" t="s">
        <v>136</v>
      </c>
      <c r="D163" s="3" t="s">
        <v>0</v>
      </c>
      <c r="E163" s="3" t="s">
        <v>0</v>
      </c>
      <c r="F163" s="3" t="s">
        <v>0</v>
      </c>
      <c r="G163" s="3" t="s">
        <v>0</v>
      </c>
      <c r="H163" s="3" t="s">
        <v>0</v>
      </c>
      <c r="I163" s="19" t="s">
        <v>0</v>
      </c>
      <c r="J163" s="22">
        <f>J164</f>
        <v>8666987.5</v>
      </c>
      <c r="K163" s="22">
        <f>K164</f>
        <v>0</v>
      </c>
      <c r="L163" s="22">
        <f>L164</f>
        <v>0</v>
      </c>
    </row>
    <row r="164" spans="1:22" ht="14.45" customHeight="1" x14ac:dyDescent="0.2">
      <c r="A164" s="2" t="s">
        <v>137</v>
      </c>
      <c r="B164" s="3" t="s">
        <v>12</v>
      </c>
      <c r="C164" s="3" t="s">
        <v>136</v>
      </c>
      <c r="D164" s="3" t="s">
        <v>118</v>
      </c>
      <c r="E164" s="3" t="s">
        <v>0</v>
      </c>
      <c r="F164" s="3" t="s">
        <v>0</v>
      </c>
      <c r="G164" s="3" t="s">
        <v>0</v>
      </c>
      <c r="H164" s="3" t="s">
        <v>0</v>
      </c>
      <c r="I164" s="19" t="s">
        <v>0</v>
      </c>
      <c r="J164" s="22">
        <f>J165+J173</f>
        <v>8666987.5</v>
      </c>
      <c r="K164" s="22">
        <f>K165+K173</f>
        <v>0</v>
      </c>
      <c r="L164" s="22">
        <f>L165+L173</f>
        <v>0</v>
      </c>
    </row>
    <row r="165" spans="1:22" ht="14.45" customHeight="1" x14ac:dyDescent="0.2">
      <c r="A165" s="2" t="s">
        <v>17</v>
      </c>
      <c r="B165" s="3" t="s">
        <v>12</v>
      </c>
      <c r="C165" s="3" t="s">
        <v>136</v>
      </c>
      <c r="D165" s="3" t="s">
        <v>118</v>
      </c>
      <c r="E165" s="3" t="s">
        <v>18</v>
      </c>
      <c r="F165" s="3" t="s">
        <v>0</v>
      </c>
      <c r="G165" s="3" t="s">
        <v>0</v>
      </c>
      <c r="H165" s="3" t="s">
        <v>0</v>
      </c>
      <c r="I165" s="19" t="s">
        <v>0</v>
      </c>
      <c r="J165" s="22">
        <f>J167</f>
        <v>280000</v>
      </c>
      <c r="K165" s="22">
        <f>K167</f>
        <v>0</v>
      </c>
      <c r="L165" s="22">
        <f>L167</f>
        <v>0</v>
      </c>
    </row>
    <row r="166" spans="1:22" ht="14.45" customHeight="1" x14ac:dyDescent="0.2">
      <c r="A166" s="2" t="s">
        <v>98</v>
      </c>
      <c r="B166" s="3" t="s">
        <v>12</v>
      </c>
      <c r="C166" s="3" t="s">
        <v>136</v>
      </c>
      <c r="D166" s="3" t="s">
        <v>118</v>
      </c>
      <c r="E166" s="3" t="s">
        <v>99</v>
      </c>
      <c r="F166" s="3" t="s">
        <v>0</v>
      </c>
      <c r="G166" s="3" t="s">
        <v>0</v>
      </c>
      <c r="H166" s="3" t="s">
        <v>0</v>
      </c>
      <c r="I166" s="19" t="s">
        <v>0</v>
      </c>
      <c r="J166" s="22">
        <f t="shared" ref="J166:L171" si="16">J167</f>
        <v>280000</v>
      </c>
      <c r="K166" s="22">
        <f t="shared" si="16"/>
        <v>0</v>
      </c>
      <c r="L166" s="22">
        <f t="shared" si="16"/>
        <v>0</v>
      </c>
    </row>
    <row r="167" spans="1:22" ht="43.35" customHeight="1" x14ac:dyDescent="0.2">
      <c r="A167" s="2" t="s">
        <v>100</v>
      </c>
      <c r="B167" s="3" t="s">
        <v>12</v>
      </c>
      <c r="C167" s="3" t="s">
        <v>136</v>
      </c>
      <c r="D167" s="3" t="s">
        <v>118</v>
      </c>
      <c r="E167" s="3" t="s">
        <v>101</v>
      </c>
      <c r="F167" s="3" t="s">
        <v>0</v>
      </c>
      <c r="G167" s="3" t="s">
        <v>0</v>
      </c>
      <c r="H167" s="3" t="s">
        <v>0</v>
      </c>
      <c r="I167" s="19" t="s">
        <v>0</v>
      </c>
      <c r="J167" s="22">
        <f t="shared" si="16"/>
        <v>280000</v>
      </c>
      <c r="K167" s="22">
        <f t="shared" si="16"/>
        <v>0</v>
      </c>
      <c r="L167" s="22">
        <f t="shared" si="16"/>
        <v>0</v>
      </c>
    </row>
    <row r="168" spans="1:22" ht="28.9" customHeight="1" x14ac:dyDescent="0.2">
      <c r="A168" s="2" t="s">
        <v>56</v>
      </c>
      <c r="B168" s="3" t="s">
        <v>12</v>
      </c>
      <c r="C168" s="3" t="s">
        <v>136</v>
      </c>
      <c r="D168" s="3" t="s">
        <v>118</v>
      </c>
      <c r="E168" s="3" t="s">
        <v>101</v>
      </c>
      <c r="F168" s="3" t="s">
        <v>57</v>
      </c>
      <c r="G168" s="3" t="s">
        <v>0</v>
      </c>
      <c r="H168" s="3" t="s">
        <v>0</v>
      </c>
      <c r="I168" s="19" t="s">
        <v>0</v>
      </c>
      <c r="J168" s="22">
        <f t="shared" si="16"/>
        <v>280000</v>
      </c>
      <c r="K168" s="22">
        <f t="shared" si="16"/>
        <v>0</v>
      </c>
      <c r="L168" s="22">
        <f t="shared" si="16"/>
        <v>0</v>
      </c>
    </row>
    <row r="169" spans="1:22" ht="28.9" customHeight="1" x14ac:dyDescent="0.2">
      <c r="A169" s="2" t="s">
        <v>58</v>
      </c>
      <c r="B169" s="3" t="s">
        <v>12</v>
      </c>
      <c r="C169" s="3" t="s">
        <v>136</v>
      </c>
      <c r="D169" s="3" t="s">
        <v>118</v>
      </c>
      <c r="E169" s="3" t="s">
        <v>101</v>
      </c>
      <c r="F169" s="3" t="s">
        <v>59</v>
      </c>
      <c r="G169" s="3" t="s">
        <v>0</v>
      </c>
      <c r="H169" s="3" t="s">
        <v>0</v>
      </c>
      <c r="I169" s="19" t="s">
        <v>0</v>
      </c>
      <c r="J169" s="22">
        <f t="shared" si="16"/>
        <v>280000</v>
      </c>
      <c r="K169" s="22">
        <f t="shared" si="16"/>
        <v>0</v>
      </c>
      <c r="L169" s="22">
        <f t="shared" si="16"/>
        <v>0</v>
      </c>
    </row>
    <row r="170" spans="1:22" ht="21.75" customHeight="1" x14ac:dyDescent="0.2">
      <c r="A170" s="7" t="s">
        <v>207</v>
      </c>
      <c r="B170" s="8" t="s">
        <v>12</v>
      </c>
      <c r="C170" s="8" t="s">
        <v>136</v>
      </c>
      <c r="D170" s="8" t="s">
        <v>118</v>
      </c>
      <c r="E170" s="8" t="s">
        <v>101</v>
      </c>
      <c r="F170" s="8">
        <v>247</v>
      </c>
      <c r="G170" s="8" t="s">
        <v>71</v>
      </c>
      <c r="H170" s="8" t="s">
        <v>0</v>
      </c>
      <c r="I170" s="24" t="s">
        <v>0</v>
      </c>
      <c r="J170" s="28">
        <f>J171</f>
        <v>280000</v>
      </c>
      <c r="K170" s="28">
        <f t="shared" si="16"/>
        <v>0</v>
      </c>
      <c r="L170" s="28">
        <f t="shared" si="16"/>
        <v>0</v>
      </c>
    </row>
    <row r="171" spans="1:22" ht="15" customHeight="1" x14ac:dyDescent="0.2">
      <c r="A171" s="4" t="s">
        <v>70</v>
      </c>
      <c r="B171" s="5" t="s">
        <v>12</v>
      </c>
      <c r="C171" s="5" t="s">
        <v>136</v>
      </c>
      <c r="D171" s="5" t="s">
        <v>118</v>
      </c>
      <c r="E171" s="5" t="s">
        <v>101</v>
      </c>
      <c r="F171" s="5">
        <v>247</v>
      </c>
      <c r="G171" s="5" t="s">
        <v>71</v>
      </c>
      <c r="H171" s="5" t="s">
        <v>0</v>
      </c>
      <c r="I171" s="23" t="s">
        <v>0</v>
      </c>
      <c r="J171" s="27">
        <f>J172</f>
        <v>280000</v>
      </c>
      <c r="K171" s="27">
        <f t="shared" si="16"/>
        <v>0</v>
      </c>
      <c r="L171" s="27">
        <f t="shared" si="16"/>
        <v>0</v>
      </c>
    </row>
    <row r="172" spans="1:22" ht="15" customHeight="1" x14ac:dyDescent="0.2">
      <c r="A172" s="4" t="s">
        <v>74</v>
      </c>
      <c r="B172" s="5" t="s">
        <v>12</v>
      </c>
      <c r="C172" s="5" t="s">
        <v>136</v>
      </c>
      <c r="D172" s="5" t="s">
        <v>118</v>
      </c>
      <c r="E172" s="5" t="s">
        <v>101</v>
      </c>
      <c r="F172" s="5">
        <v>247</v>
      </c>
      <c r="G172" s="8">
        <v>223</v>
      </c>
      <c r="H172" s="5" t="s">
        <v>0</v>
      </c>
      <c r="I172" s="23" t="s">
        <v>75</v>
      </c>
      <c r="J172" s="27">
        <v>280000</v>
      </c>
      <c r="K172" s="27">
        <v>0</v>
      </c>
      <c r="L172" s="27">
        <v>0</v>
      </c>
    </row>
    <row r="173" spans="1:22" ht="25.5" x14ac:dyDescent="0.2">
      <c r="A173" s="2" t="s">
        <v>138</v>
      </c>
      <c r="B173" s="3" t="s">
        <v>12</v>
      </c>
      <c r="C173" s="3" t="s">
        <v>136</v>
      </c>
      <c r="D173" s="3" t="s">
        <v>118</v>
      </c>
      <c r="E173" s="3" t="s">
        <v>183</v>
      </c>
      <c r="F173" s="3" t="s">
        <v>0</v>
      </c>
      <c r="G173" s="3" t="s">
        <v>0</v>
      </c>
      <c r="H173" s="3" t="s">
        <v>0</v>
      </c>
      <c r="I173" s="19" t="s">
        <v>0</v>
      </c>
      <c r="J173" s="22">
        <f>J174</f>
        <v>8386987.5</v>
      </c>
      <c r="K173" s="22">
        <f t="shared" ref="K173:L177" si="17">K174</f>
        <v>0</v>
      </c>
      <c r="L173" s="22">
        <f t="shared" si="17"/>
        <v>0</v>
      </c>
    </row>
    <row r="174" spans="1:22" ht="25.5" x14ac:dyDescent="0.2">
      <c r="A174" s="2" t="s">
        <v>56</v>
      </c>
      <c r="B174" s="3" t="s">
        <v>12</v>
      </c>
      <c r="C174" s="3" t="s">
        <v>136</v>
      </c>
      <c r="D174" s="3" t="s">
        <v>118</v>
      </c>
      <c r="E174" s="3" t="s">
        <v>183</v>
      </c>
      <c r="F174" s="3" t="s">
        <v>57</v>
      </c>
      <c r="G174" s="3" t="s">
        <v>0</v>
      </c>
      <c r="H174" s="3" t="s">
        <v>0</v>
      </c>
      <c r="I174" s="19" t="s">
        <v>0</v>
      </c>
      <c r="J174" s="22">
        <f>J175</f>
        <v>8386987.5</v>
      </c>
      <c r="K174" s="22">
        <f t="shared" si="17"/>
        <v>0</v>
      </c>
      <c r="L174" s="22">
        <f t="shared" si="17"/>
        <v>0</v>
      </c>
    </row>
    <row r="175" spans="1:22" ht="25.5" x14ac:dyDescent="0.2">
      <c r="A175" s="2" t="s">
        <v>58</v>
      </c>
      <c r="B175" s="3" t="s">
        <v>12</v>
      </c>
      <c r="C175" s="3" t="s">
        <v>136</v>
      </c>
      <c r="D175" s="3" t="s">
        <v>118</v>
      </c>
      <c r="E175" s="3" t="s">
        <v>183</v>
      </c>
      <c r="F175" s="3" t="s">
        <v>59</v>
      </c>
      <c r="G175" s="8" t="s">
        <v>0</v>
      </c>
      <c r="H175" s="3" t="s">
        <v>0</v>
      </c>
      <c r="I175" s="19" t="s">
        <v>0</v>
      </c>
      <c r="J175" s="22">
        <f>J176</f>
        <v>8386987.5</v>
      </c>
      <c r="K175" s="22">
        <f t="shared" si="17"/>
        <v>0</v>
      </c>
      <c r="L175" s="22">
        <f t="shared" si="17"/>
        <v>0</v>
      </c>
    </row>
    <row r="176" spans="1:22" s="10" customFormat="1" ht="51" x14ac:dyDescent="0.2">
      <c r="A176" s="7" t="s">
        <v>68</v>
      </c>
      <c r="B176" s="8" t="s">
        <v>12</v>
      </c>
      <c r="C176" s="8" t="s">
        <v>136</v>
      </c>
      <c r="D176" s="8" t="s">
        <v>118</v>
      </c>
      <c r="E176" s="8" t="s">
        <v>183</v>
      </c>
      <c r="F176" s="8" t="s">
        <v>69</v>
      </c>
      <c r="G176" s="5">
        <v>226</v>
      </c>
      <c r="H176" s="8" t="s">
        <v>0</v>
      </c>
      <c r="I176" s="24" t="s">
        <v>0</v>
      </c>
      <c r="J176" s="28">
        <f>J177</f>
        <v>8386987.5</v>
      </c>
      <c r="K176" s="28">
        <f t="shared" si="17"/>
        <v>0</v>
      </c>
      <c r="L176" s="28">
        <f t="shared" si="17"/>
        <v>0</v>
      </c>
      <c r="M176"/>
      <c r="N176"/>
      <c r="O176"/>
      <c r="P176"/>
      <c r="Q176"/>
      <c r="R176"/>
      <c r="S176"/>
      <c r="T176"/>
      <c r="U176"/>
      <c r="V176"/>
    </row>
    <row r="177" spans="1:22" x14ac:dyDescent="0.2">
      <c r="A177" s="4" t="s">
        <v>64</v>
      </c>
      <c r="B177" s="5">
        <v>809</v>
      </c>
      <c r="C177" s="5" t="s">
        <v>136</v>
      </c>
      <c r="D177" s="5" t="s">
        <v>118</v>
      </c>
      <c r="E177" s="5" t="s">
        <v>183</v>
      </c>
      <c r="F177" s="5">
        <v>244</v>
      </c>
      <c r="G177" s="5">
        <v>226</v>
      </c>
      <c r="H177" s="5"/>
      <c r="I177" s="23"/>
      <c r="J177" s="27">
        <f>J178</f>
        <v>8386987.5</v>
      </c>
      <c r="K177" s="27">
        <f t="shared" si="17"/>
        <v>0</v>
      </c>
      <c r="L177" s="27">
        <f t="shared" si="17"/>
        <v>0</v>
      </c>
    </row>
    <row r="178" spans="1:22" ht="25.5" x14ac:dyDescent="0.2">
      <c r="A178" s="4" t="s">
        <v>104</v>
      </c>
      <c r="B178" s="5">
        <v>809</v>
      </c>
      <c r="C178" s="5" t="s">
        <v>136</v>
      </c>
      <c r="D178" s="5" t="s">
        <v>118</v>
      </c>
      <c r="E178" s="5" t="s">
        <v>183</v>
      </c>
      <c r="F178" s="5">
        <v>244</v>
      </c>
      <c r="G178" s="8">
        <v>226</v>
      </c>
      <c r="H178" s="5"/>
      <c r="I178" s="23">
        <v>9000</v>
      </c>
      <c r="J178" s="27">
        <v>8386987.5</v>
      </c>
      <c r="K178" s="27">
        <v>0</v>
      </c>
      <c r="L178" s="27">
        <v>0</v>
      </c>
    </row>
    <row r="179" spans="1:22" ht="18" customHeight="1" x14ac:dyDescent="0.2">
      <c r="A179" s="2" t="s">
        <v>139</v>
      </c>
      <c r="B179" s="3" t="s">
        <v>12</v>
      </c>
      <c r="C179" s="3" t="s">
        <v>140</v>
      </c>
      <c r="D179" s="3" t="s">
        <v>0</v>
      </c>
      <c r="E179" s="3" t="s">
        <v>0</v>
      </c>
      <c r="F179" s="3" t="s">
        <v>0</v>
      </c>
      <c r="G179" s="3" t="s">
        <v>0</v>
      </c>
      <c r="H179" s="3" t="s">
        <v>0</v>
      </c>
      <c r="I179" s="19" t="s">
        <v>0</v>
      </c>
      <c r="J179" s="22">
        <f>J180</f>
        <v>8195065.9499999993</v>
      </c>
      <c r="K179" s="22">
        <f t="shared" ref="K179:L182" si="18">K180</f>
        <v>6784668.7999999998</v>
      </c>
      <c r="L179" s="22">
        <f t="shared" si="18"/>
        <v>6714148.8000000007</v>
      </c>
    </row>
    <row r="180" spans="1:22" ht="14.45" customHeight="1" x14ac:dyDescent="0.2">
      <c r="A180" s="2" t="s">
        <v>141</v>
      </c>
      <c r="B180" s="3" t="s">
        <v>12</v>
      </c>
      <c r="C180" s="3" t="s">
        <v>140</v>
      </c>
      <c r="D180" s="3" t="s">
        <v>14</v>
      </c>
      <c r="E180" s="3" t="s">
        <v>0</v>
      </c>
      <c r="F180" s="3" t="s">
        <v>0</v>
      </c>
      <c r="G180" s="3" t="s">
        <v>0</v>
      </c>
      <c r="H180" s="3" t="s">
        <v>0</v>
      </c>
      <c r="I180" s="19" t="s">
        <v>0</v>
      </c>
      <c r="J180" s="22">
        <f>J181</f>
        <v>8195065.9499999993</v>
      </c>
      <c r="K180" s="22">
        <f>K181</f>
        <v>6784668.7999999998</v>
      </c>
      <c r="L180" s="22">
        <f t="shared" si="18"/>
        <v>6714148.8000000007</v>
      </c>
    </row>
    <row r="181" spans="1:22" ht="28.9" customHeight="1" x14ac:dyDescent="0.2">
      <c r="A181" s="2" t="s">
        <v>142</v>
      </c>
      <c r="B181" s="3" t="s">
        <v>12</v>
      </c>
      <c r="C181" s="3" t="s">
        <v>140</v>
      </c>
      <c r="D181" s="3" t="s">
        <v>14</v>
      </c>
      <c r="E181" s="3" t="s">
        <v>234</v>
      </c>
      <c r="F181" s="3" t="s">
        <v>0</v>
      </c>
      <c r="G181" s="3" t="s">
        <v>0</v>
      </c>
      <c r="H181" s="3" t="s">
        <v>0</v>
      </c>
      <c r="I181" s="19" t="s">
        <v>0</v>
      </c>
      <c r="J181" s="22">
        <f>J182</f>
        <v>8195065.9499999993</v>
      </c>
      <c r="K181" s="22">
        <f t="shared" si="18"/>
        <v>6784668.7999999998</v>
      </c>
      <c r="L181" s="22">
        <f t="shared" si="18"/>
        <v>6714148.8000000007</v>
      </c>
    </row>
    <row r="182" spans="1:22" ht="14.45" customHeight="1" x14ac:dyDescent="0.2">
      <c r="A182" s="2" t="s">
        <v>143</v>
      </c>
      <c r="B182" s="3" t="s">
        <v>12</v>
      </c>
      <c r="C182" s="3" t="s">
        <v>140</v>
      </c>
      <c r="D182" s="3" t="s">
        <v>14</v>
      </c>
      <c r="E182" s="3" t="s">
        <v>234</v>
      </c>
      <c r="F182" s="3">
        <v>600</v>
      </c>
      <c r="G182" s="8"/>
      <c r="H182" s="3" t="s">
        <v>0</v>
      </c>
      <c r="I182" s="19" t="s">
        <v>0</v>
      </c>
      <c r="J182" s="22">
        <f>J183+J234</f>
        <v>8195065.9499999993</v>
      </c>
      <c r="K182" s="22">
        <f>K183</f>
        <v>6784668.7999999998</v>
      </c>
      <c r="L182" s="22">
        <f t="shared" si="18"/>
        <v>6714148.8000000007</v>
      </c>
    </row>
    <row r="183" spans="1:22" s="10" customFormat="1" ht="38.25" x14ac:dyDescent="0.2">
      <c r="A183" s="7" t="s">
        <v>144</v>
      </c>
      <c r="B183" s="8" t="s">
        <v>12</v>
      </c>
      <c r="C183" s="8" t="s">
        <v>140</v>
      </c>
      <c r="D183" s="8" t="s">
        <v>14</v>
      </c>
      <c r="E183" s="8" t="s">
        <v>234</v>
      </c>
      <c r="F183" s="8">
        <v>611</v>
      </c>
      <c r="G183" s="8">
        <v>241</v>
      </c>
      <c r="H183" s="8" t="s">
        <v>0</v>
      </c>
      <c r="I183" s="26" t="s">
        <v>218</v>
      </c>
      <c r="J183" s="28">
        <f>J184+J195+J218</f>
        <v>8095065.9499999993</v>
      </c>
      <c r="K183" s="28">
        <f>K184+K195+K218+K226</f>
        <v>6784668.7999999998</v>
      </c>
      <c r="L183" s="28">
        <f>L184+L195+L218+L226</f>
        <v>6714148.8000000007</v>
      </c>
      <c r="M183"/>
      <c r="N183"/>
      <c r="O183"/>
      <c r="P183"/>
      <c r="Q183"/>
      <c r="R183"/>
      <c r="S183"/>
      <c r="T183"/>
      <c r="U183"/>
      <c r="V183"/>
    </row>
    <row r="184" spans="1:22" s="10" customFormat="1" hidden="1" x14ac:dyDescent="0.2">
      <c r="A184" s="7" t="s">
        <v>23</v>
      </c>
      <c r="B184" s="8" t="s">
        <v>12</v>
      </c>
      <c r="C184" s="8" t="s">
        <v>140</v>
      </c>
      <c r="D184" s="8" t="s">
        <v>14</v>
      </c>
      <c r="E184" s="8"/>
      <c r="F184" s="8" t="s">
        <v>24</v>
      </c>
      <c r="G184" s="8" t="s">
        <v>0</v>
      </c>
      <c r="H184" s="8" t="s">
        <v>0</v>
      </c>
      <c r="I184" s="24" t="s">
        <v>0</v>
      </c>
      <c r="J184" s="28">
        <f t="shared" ref="J184:L185" si="19">J185</f>
        <v>7173003.3699999992</v>
      </c>
      <c r="K184" s="28">
        <f t="shared" si="19"/>
        <v>6784668.7999999998</v>
      </c>
      <c r="L184" s="28">
        <f t="shared" si="19"/>
        <v>6714148.8000000007</v>
      </c>
      <c r="M184"/>
      <c r="N184"/>
      <c r="O184"/>
      <c r="P184"/>
      <c r="Q184"/>
      <c r="R184"/>
      <c r="S184"/>
      <c r="T184"/>
      <c r="U184"/>
      <c r="V184"/>
    </row>
    <row r="185" spans="1:22" s="10" customFormat="1" ht="25.5" hidden="1" x14ac:dyDescent="0.2">
      <c r="A185" s="7" t="s">
        <v>25</v>
      </c>
      <c r="B185" s="8" t="s">
        <v>12</v>
      </c>
      <c r="C185" s="8" t="s">
        <v>140</v>
      </c>
      <c r="D185" s="8" t="s">
        <v>14</v>
      </c>
      <c r="E185" s="8"/>
      <c r="F185" s="8" t="s">
        <v>26</v>
      </c>
      <c r="G185" s="8" t="s">
        <v>0</v>
      </c>
      <c r="H185" s="8" t="s">
        <v>0</v>
      </c>
      <c r="I185" s="24" t="s">
        <v>0</v>
      </c>
      <c r="J185" s="28">
        <f t="shared" si="19"/>
        <v>7173003.3699999992</v>
      </c>
      <c r="K185" s="28">
        <f t="shared" si="19"/>
        <v>6784668.7999999998</v>
      </c>
      <c r="L185" s="28">
        <f t="shared" si="19"/>
        <v>6714148.8000000007</v>
      </c>
      <c r="M185"/>
      <c r="N185"/>
      <c r="O185"/>
      <c r="P185"/>
      <c r="Q185"/>
      <c r="R185"/>
      <c r="S185"/>
      <c r="T185"/>
      <c r="U185"/>
      <c r="V185"/>
    </row>
    <row r="186" spans="1:22" s="10" customFormat="1" hidden="1" x14ac:dyDescent="0.2">
      <c r="A186" s="7" t="s">
        <v>27</v>
      </c>
      <c r="B186" s="8" t="s">
        <v>12</v>
      </c>
      <c r="C186" s="8" t="s">
        <v>140</v>
      </c>
      <c r="D186" s="8" t="s">
        <v>14</v>
      </c>
      <c r="E186" s="8"/>
      <c r="F186" s="8" t="s">
        <v>28</v>
      </c>
      <c r="G186" s="8">
        <v>210</v>
      </c>
      <c r="H186" s="8" t="s">
        <v>0</v>
      </c>
      <c r="I186" s="24" t="s">
        <v>0</v>
      </c>
      <c r="J186" s="28">
        <f>J187+J188</f>
        <v>7173003.3699999992</v>
      </c>
      <c r="K186" s="28">
        <f>K187+K188</f>
        <v>6784668.7999999998</v>
      </c>
      <c r="L186" s="28">
        <f>L187+L188</f>
        <v>6714148.8000000007</v>
      </c>
      <c r="M186"/>
      <c r="N186"/>
      <c r="O186"/>
      <c r="P186"/>
      <c r="Q186"/>
      <c r="R186"/>
      <c r="S186"/>
      <c r="T186"/>
      <c r="U186"/>
      <c r="V186"/>
    </row>
    <row r="187" spans="1:22" s="10" customFormat="1" hidden="1" x14ac:dyDescent="0.2">
      <c r="A187" s="7" t="s">
        <v>29</v>
      </c>
      <c r="B187" s="8" t="s">
        <v>12</v>
      </c>
      <c r="C187" s="8" t="s">
        <v>140</v>
      </c>
      <c r="D187" s="8" t="s">
        <v>14</v>
      </c>
      <c r="E187" s="8"/>
      <c r="F187" s="8" t="s">
        <v>28</v>
      </c>
      <c r="G187" s="8">
        <v>211</v>
      </c>
      <c r="H187" s="8" t="s">
        <v>0</v>
      </c>
      <c r="I187" s="24" t="s">
        <v>0</v>
      </c>
      <c r="J187" s="28">
        <v>5509219.1799999997</v>
      </c>
      <c r="K187" s="28">
        <v>5210959.1399999997</v>
      </c>
      <c r="L187" s="28">
        <v>5156796.32</v>
      </c>
      <c r="M187"/>
      <c r="N187"/>
      <c r="O187"/>
      <c r="P187"/>
      <c r="Q187"/>
      <c r="R187"/>
      <c r="S187"/>
      <c r="T187"/>
      <c r="U187"/>
      <c r="V187"/>
    </row>
    <row r="188" spans="1:22" s="10" customFormat="1" ht="25.5" hidden="1" x14ac:dyDescent="0.2">
      <c r="A188" s="7" t="s">
        <v>32</v>
      </c>
      <c r="B188" s="8" t="s">
        <v>12</v>
      </c>
      <c r="C188" s="8" t="s">
        <v>140</v>
      </c>
      <c r="D188" s="8" t="s">
        <v>14</v>
      </c>
      <c r="E188" s="8"/>
      <c r="F188" s="8" t="s">
        <v>28</v>
      </c>
      <c r="G188" s="8">
        <v>213</v>
      </c>
      <c r="H188" s="8" t="s">
        <v>0</v>
      </c>
      <c r="I188" s="24" t="s">
        <v>0</v>
      </c>
      <c r="J188" s="28">
        <v>1663784.19</v>
      </c>
      <c r="K188" s="28">
        <v>1573709.66</v>
      </c>
      <c r="L188" s="28">
        <v>1557352.48</v>
      </c>
      <c r="M188"/>
      <c r="N188"/>
      <c r="O188"/>
      <c r="P188"/>
      <c r="Q188"/>
      <c r="R188"/>
      <c r="S188"/>
      <c r="T188"/>
      <c r="U188"/>
      <c r="V188"/>
    </row>
    <row r="189" spans="1:22" s="10" customFormat="1" ht="38.25" hidden="1" x14ac:dyDescent="0.2">
      <c r="A189" s="7" t="s">
        <v>38</v>
      </c>
      <c r="B189" s="8" t="s">
        <v>12</v>
      </c>
      <c r="C189" s="8" t="s">
        <v>140</v>
      </c>
      <c r="D189" s="8" t="s">
        <v>14</v>
      </c>
      <c r="E189" s="8"/>
      <c r="F189" s="8" t="s">
        <v>39</v>
      </c>
      <c r="G189" s="8" t="s">
        <v>51</v>
      </c>
      <c r="H189" s="8" t="s">
        <v>0</v>
      </c>
      <c r="I189" s="24" t="s">
        <v>0</v>
      </c>
      <c r="J189" s="28">
        <f>J190+J193</f>
        <v>0</v>
      </c>
      <c r="K189" s="28">
        <f>K190+K193</f>
        <v>0</v>
      </c>
      <c r="L189" s="28">
        <f>L190+L193</f>
        <v>0</v>
      </c>
      <c r="M189"/>
      <c r="N189"/>
      <c r="O189"/>
      <c r="P189"/>
      <c r="Q189"/>
      <c r="R189"/>
      <c r="S189"/>
      <c r="T189"/>
      <c r="U189"/>
      <c r="V189"/>
    </row>
    <row r="190" spans="1:22" s="10" customFormat="1" hidden="1" x14ac:dyDescent="0.2">
      <c r="A190" s="7" t="s">
        <v>50</v>
      </c>
      <c r="B190" s="8" t="s">
        <v>12</v>
      </c>
      <c r="C190" s="8" t="s">
        <v>140</v>
      </c>
      <c r="D190" s="8" t="s">
        <v>14</v>
      </c>
      <c r="E190" s="8"/>
      <c r="F190" s="8" t="s">
        <v>39</v>
      </c>
      <c r="G190" s="8" t="s">
        <v>51</v>
      </c>
      <c r="H190" s="8" t="s">
        <v>0</v>
      </c>
      <c r="I190" s="24" t="s">
        <v>0</v>
      </c>
      <c r="J190" s="28">
        <f>J191+J192</f>
        <v>0</v>
      </c>
      <c r="K190" s="28">
        <f>K191+K192</f>
        <v>0</v>
      </c>
      <c r="L190" s="28">
        <f>L191+L192</f>
        <v>0</v>
      </c>
      <c r="M190"/>
      <c r="N190"/>
      <c r="O190"/>
      <c r="P190"/>
      <c r="Q190"/>
      <c r="R190"/>
      <c r="S190"/>
      <c r="T190"/>
      <c r="U190"/>
      <c r="V190"/>
    </row>
    <row r="191" spans="1:22" s="10" customFormat="1" ht="25.5" hidden="1" x14ac:dyDescent="0.2">
      <c r="A191" s="7" t="s">
        <v>42</v>
      </c>
      <c r="B191" s="8" t="s">
        <v>12</v>
      </c>
      <c r="C191" s="8" t="s">
        <v>140</v>
      </c>
      <c r="D191" s="8" t="s">
        <v>14</v>
      </c>
      <c r="E191" s="8"/>
      <c r="F191" s="8" t="s">
        <v>39</v>
      </c>
      <c r="G191" s="8" t="s">
        <v>51</v>
      </c>
      <c r="H191" s="8" t="s">
        <v>0</v>
      </c>
      <c r="I191" s="24" t="s">
        <v>43</v>
      </c>
      <c r="J191" s="28">
        <v>0</v>
      </c>
      <c r="K191" s="28">
        <v>0</v>
      </c>
      <c r="L191" s="28">
        <v>0</v>
      </c>
      <c r="M191"/>
      <c r="N191"/>
      <c r="O191"/>
      <c r="P191"/>
      <c r="Q191"/>
      <c r="R191"/>
      <c r="S191"/>
      <c r="T191"/>
      <c r="U191"/>
      <c r="V191"/>
    </row>
    <row r="192" spans="1:22" s="10" customFormat="1" ht="25.5" hidden="1" x14ac:dyDescent="0.2">
      <c r="A192" s="7" t="s">
        <v>52</v>
      </c>
      <c r="B192" s="8" t="s">
        <v>12</v>
      </c>
      <c r="C192" s="8" t="s">
        <v>140</v>
      </c>
      <c r="D192" s="8" t="s">
        <v>14</v>
      </c>
      <c r="E192" s="8"/>
      <c r="F192" s="8" t="s">
        <v>39</v>
      </c>
      <c r="G192" s="8" t="s">
        <v>65</v>
      </c>
      <c r="H192" s="8" t="s">
        <v>0</v>
      </c>
      <c r="I192" s="24" t="s">
        <v>53</v>
      </c>
      <c r="J192" s="28">
        <v>0</v>
      </c>
      <c r="K192" s="28">
        <v>0</v>
      </c>
      <c r="L192" s="28">
        <v>0</v>
      </c>
      <c r="M192"/>
      <c r="N192"/>
      <c r="O192"/>
      <c r="P192"/>
      <c r="Q192"/>
      <c r="R192"/>
      <c r="S192"/>
      <c r="T192"/>
      <c r="U192"/>
      <c r="V192"/>
    </row>
    <row r="193" spans="1:22" s="10" customFormat="1" hidden="1" x14ac:dyDescent="0.2">
      <c r="A193" s="7" t="s">
        <v>64</v>
      </c>
      <c r="B193" s="8" t="s">
        <v>12</v>
      </c>
      <c r="C193" s="8" t="s">
        <v>140</v>
      </c>
      <c r="D193" s="8" t="s">
        <v>14</v>
      </c>
      <c r="E193" s="8"/>
      <c r="F193" s="8" t="s">
        <v>39</v>
      </c>
      <c r="G193" s="8" t="s">
        <v>65</v>
      </c>
      <c r="H193" s="8" t="s">
        <v>0</v>
      </c>
      <c r="I193" s="24" t="s">
        <v>0</v>
      </c>
      <c r="J193" s="28">
        <f>J194</f>
        <v>0</v>
      </c>
      <c r="K193" s="28">
        <f>K194</f>
        <v>0</v>
      </c>
      <c r="L193" s="28">
        <f>L194</f>
        <v>0</v>
      </c>
      <c r="M193"/>
      <c r="N193"/>
      <c r="O193"/>
      <c r="P193"/>
      <c r="Q193"/>
      <c r="R193"/>
      <c r="S193"/>
      <c r="T193"/>
      <c r="U193"/>
      <c r="V193"/>
    </row>
    <row r="194" spans="1:22" s="10" customFormat="1" ht="25.5" hidden="1" x14ac:dyDescent="0.2">
      <c r="A194" s="7" t="s">
        <v>52</v>
      </c>
      <c r="B194" s="8" t="s">
        <v>12</v>
      </c>
      <c r="C194" s="8" t="s">
        <v>140</v>
      </c>
      <c r="D194" s="8" t="s">
        <v>14</v>
      </c>
      <c r="E194" s="8"/>
      <c r="F194" s="8" t="s">
        <v>39</v>
      </c>
      <c r="G194" s="8" t="s">
        <v>0</v>
      </c>
      <c r="H194" s="8" t="s">
        <v>0</v>
      </c>
      <c r="I194" s="24" t="s">
        <v>53</v>
      </c>
      <c r="J194" s="28">
        <v>0</v>
      </c>
      <c r="K194" s="28">
        <v>0</v>
      </c>
      <c r="L194" s="28">
        <v>0</v>
      </c>
      <c r="M194"/>
      <c r="N194"/>
      <c r="O194"/>
      <c r="P194"/>
      <c r="Q194"/>
      <c r="R194"/>
      <c r="S194"/>
      <c r="T194"/>
      <c r="U194"/>
      <c r="V194"/>
    </row>
    <row r="195" spans="1:22" s="10" customFormat="1" ht="25.5" hidden="1" x14ac:dyDescent="0.2">
      <c r="A195" s="7" t="s">
        <v>56</v>
      </c>
      <c r="B195" s="8" t="s">
        <v>12</v>
      </c>
      <c r="C195" s="8" t="s">
        <v>140</v>
      </c>
      <c r="D195" s="8" t="s">
        <v>14</v>
      </c>
      <c r="E195" s="8"/>
      <c r="F195" s="8" t="s">
        <v>57</v>
      </c>
      <c r="G195" s="8" t="s">
        <v>0</v>
      </c>
      <c r="H195" s="8" t="s">
        <v>0</v>
      </c>
      <c r="I195" s="24" t="s">
        <v>0</v>
      </c>
      <c r="J195" s="28">
        <f>J196</f>
        <v>922062.58</v>
      </c>
      <c r="K195" s="28">
        <f>K196</f>
        <v>0</v>
      </c>
      <c r="L195" s="28">
        <f>L196</f>
        <v>0</v>
      </c>
      <c r="M195"/>
      <c r="N195"/>
      <c r="O195"/>
      <c r="P195"/>
      <c r="Q195"/>
      <c r="R195"/>
      <c r="S195"/>
      <c r="T195"/>
      <c r="U195"/>
      <c r="V195"/>
    </row>
    <row r="196" spans="1:22" s="10" customFormat="1" ht="25.5" hidden="1" x14ac:dyDescent="0.2">
      <c r="A196" s="7" t="s">
        <v>58</v>
      </c>
      <c r="B196" s="8" t="s">
        <v>12</v>
      </c>
      <c r="C196" s="8" t="s">
        <v>140</v>
      </c>
      <c r="D196" s="8" t="s">
        <v>14</v>
      </c>
      <c r="E196" s="8"/>
      <c r="F196" s="8" t="s">
        <v>59</v>
      </c>
      <c r="G196" s="8" t="s">
        <v>0</v>
      </c>
      <c r="H196" s="8" t="s">
        <v>0</v>
      </c>
      <c r="I196" s="24" t="s">
        <v>0</v>
      </c>
      <c r="J196" s="28">
        <f>J199</f>
        <v>922062.58</v>
      </c>
      <c r="K196" s="28">
        <f>K197+K199</f>
        <v>0</v>
      </c>
      <c r="L196" s="28">
        <f>L197+L199</f>
        <v>0</v>
      </c>
      <c r="M196"/>
      <c r="N196"/>
      <c r="O196"/>
      <c r="P196"/>
      <c r="Q196"/>
      <c r="R196"/>
      <c r="S196"/>
      <c r="T196"/>
      <c r="U196"/>
      <c r="V196"/>
    </row>
    <row r="197" spans="1:22" s="10" customFormat="1" ht="25.5" hidden="1" x14ac:dyDescent="0.2">
      <c r="A197" s="7" t="s">
        <v>60</v>
      </c>
      <c r="B197" s="8" t="s">
        <v>12</v>
      </c>
      <c r="C197" s="8" t="s">
        <v>140</v>
      </c>
      <c r="D197" s="8" t="s">
        <v>14</v>
      </c>
      <c r="E197" s="8"/>
      <c r="F197" s="8" t="s">
        <v>61</v>
      </c>
      <c r="G197" s="8" t="s">
        <v>63</v>
      </c>
      <c r="H197" s="8" t="s">
        <v>0</v>
      </c>
      <c r="I197" s="24" t="s">
        <v>0</v>
      </c>
      <c r="J197" s="28"/>
      <c r="K197" s="28">
        <f>K200+K198</f>
        <v>0</v>
      </c>
      <c r="L197" s="28">
        <f>L200+L198</f>
        <v>0</v>
      </c>
      <c r="M197"/>
      <c r="N197"/>
      <c r="O197"/>
      <c r="P197"/>
      <c r="Q197"/>
      <c r="R197"/>
      <c r="S197"/>
      <c r="T197"/>
      <c r="U197"/>
      <c r="V197"/>
    </row>
    <row r="198" spans="1:22" s="10" customFormat="1" ht="25.5" hidden="1" x14ac:dyDescent="0.2">
      <c r="A198" s="7" t="s">
        <v>66</v>
      </c>
      <c r="B198" s="8">
        <v>809</v>
      </c>
      <c r="C198" s="8" t="s">
        <v>140</v>
      </c>
      <c r="D198" s="8" t="s">
        <v>14</v>
      </c>
      <c r="E198" s="8"/>
      <c r="F198" s="8">
        <v>242</v>
      </c>
      <c r="G198" s="8" t="s">
        <v>0</v>
      </c>
      <c r="H198" s="8"/>
      <c r="I198" s="24">
        <v>1136</v>
      </c>
      <c r="J198" s="28">
        <v>0</v>
      </c>
      <c r="K198" s="28">
        <v>0</v>
      </c>
      <c r="L198" s="28">
        <v>0</v>
      </c>
      <c r="M198"/>
      <c r="N198"/>
      <c r="O198"/>
      <c r="P198"/>
      <c r="Q198"/>
      <c r="R198"/>
      <c r="S198"/>
      <c r="T198"/>
      <c r="U198"/>
      <c r="V198"/>
    </row>
    <row r="199" spans="1:22" s="10" customFormat="1" ht="51" hidden="1" x14ac:dyDescent="0.2">
      <c r="A199" s="7" t="s">
        <v>68</v>
      </c>
      <c r="B199" s="8" t="s">
        <v>12</v>
      </c>
      <c r="C199" s="8" t="s">
        <v>140</v>
      </c>
      <c r="D199" s="8" t="s">
        <v>14</v>
      </c>
      <c r="E199" s="8"/>
      <c r="F199" s="8" t="s">
        <v>69</v>
      </c>
      <c r="G199" s="8"/>
      <c r="H199" s="8" t="s">
        <v>0</v>
      </c>
      <c r="I199" s="24" t="s">
        <v>0</v>
      </c>
      <c r="J199" s="28">
        <f>J203+J206+J209+J212+J215+J214+J200+J211</f>
        <v>922062.58</v>
      </c>
      <c r="K199" s="28">
        <f>K203+K206+K209+K212+K215+K214</f>
        <v>0</v>
      </c>
      <c r="L199" s="28">
        <f>L203+L206+L209+L212+L215+L214</f>
        <v>0</v>
      </c>
      <c r="M199"/>
      <c r="N199"/>
      <c r="O199"/>
      <c r="P199"/>
      <c r="Q199"/>
      <c r="R199"/>
      <c r="S199"/>
      <c r="T199"/>
      <c r="U199"/>
      <c r="V199"/>
    </row>
    <row r="200" spans="1:22" s="10" customFormat="1" hidden="1" x14ac:dyDescent="0.2">
      <c r="A200" s="7" t="s">
        <v>62</v>
      </c>
      <c r="B200" s="8" t="s">
        <v>12</v>
      </c>
      <c r="C200" s="8" t="s">
        <v>140</v>
      </c>
      <c r="D200" s="8" t="s">
        <v>14</v>
      </c>
      <c r="E200" s="8"/>
      <c r="F200" s="8">
        <v>244</v>
      </c>
      <c r="G200" s="8">
        <v>221</v>
      </c>
      <c r="H200" s="8" t="s">
        <v>0</v>
      </c>
      <c r="I200" s="24" t="s">
        <v>0</v>
      </c>
      <c r="J200" s="28">
        <v>108000</v>
      </c>
      <c r="K200" s="28">
        <v>0</v>
      </c>
      <c r="L200" s="28">
        <v>0</v>
      </c>
      <c r="M200"/>
      <c r="N200"/>
      <c r="O200"/>
      <c r="P200"/>
      <c r="Q200"/>
      <c r="R200"/>
      <c r="S200"/>
      <c r="T200"/>
      <c r="U200"/>
      <c r="V200"/>
    </row>
    <row r="201" spans="1:22" s="10" customFormat="1" hidden="1" x14ac:dyDescent="0.2">
      <c r="A201" s="7" t="s">
        <v>145</v>
      </c>
      <c r="B201" s="8" t="s">
        <v>12</v>
      </c>
      <c r="C201" s="8" t="s">
        <v>140</v>
      </c>
      <c r="D201" s="8" t="s">
        <v>14</v>
      </c>
      <c r="E201" s="8"/>
      <c r="F201" s="8" t="s">
        <v>69</v>
      </c>
      <c r="G201" s="8" t="s">
        <v>146</v>
      </c>
      <c r="H201" s="8" t="s">
        <v>0</v>
      </c>
      <c r="I201" s="24" t="s">
        <v>0</v>
      </c>
      <c r="J201" s="28">
        <v>0</v>
      </c>
      <c r="K201" s="28">
        <v>0</v>
      </c>
      <c r="L201" s="28">
        <v>0</v>
      </c>
      <c r="M201"/>
      <c r="N201"/>
      <c r="O201"/>
      <c r="P201"/>
      <c r="Q201"/>
      <c r="R201"/>
      <c r="S201"/>
      <c r="T201"/>
      <c r="U201"/>
      <c r="V201"/>
    </row>
    <row r="202" spans="1:22" s="10" customFormat="1" ht="33" hidden="1" customHeight="1" x14ac:dyDescent="0.2">
      <c r="A202" s="7" t="s">
        <v>147</v>
      </c>
      <c r="B202" s="8" t="s">
        <v>12</v>
      </c>
      <c r="C202" s="8" t="s">
        <v>140</v>
      </c>
      <c r="D202" s="8" t="s">
        <v>14</v>
      </c>
      <c r="E202" s="8"/>
      <c r="F202" s="8" t="s">
        <v>69</v>
      </c>
      <c r="G202" s="8" t="s">
        <v>71</v>
      </c>
      <c r="H202" s="8" t="s">
        <v>0</v>
      </c>
      <c r="I202" s="24" t="s">
        <v>148</v>
      </c>
      <c r="J202" s="28">
        <v>0</v>
      </c>
      <c r="K202" s="28">
        <v>0</v>
      </c>
      <c r="L202" s="28">
        <v>0</v>
      </c>
      <c r="M202"/>
      <c r="N202"/>
      <c r="O202"/>
      <c r="P202"/>
      <c r="Q202"/>
      <c r="R202"/>
      <c r="S202"/>
      <c r="T202"/>
      <c r="U202"/>
      <c r="V202"/>
    </row>
    <row r="203" spans="1:22" s="10" customFormat="1" ht="33" hidden="1" customHeight="1" x14ac:dyDescent="0.2">
      <c r="A203" s="7" t="s">
        <v>70</v>
      </c>
      <c r="B203" s="8" t="s">
        <v>12</v>
      </c>
      <c r="C203" s="8" t="s">
        <v>140</v>
      </c>
      <c r="D203" s="8" t="s">
        <v>14</v>
      </c>
      <c r="E203" s="8"/>
      <c r="F203" s="8" t="s">
        <v>69</v>
      </c>
      <c r="G203" s="8" t="s">
        <v>71</v>
      </c>
      <c r="H203" s="8" t="s">
        <v>0</v>
      </c>
      <c r="I203" s="24" t="s">
        <v>0</v>
      </c>
      <c r="J203" s="28">
        <f>J204+J205</f>
        <v>687062.58</v>
      </c>
      <c r="K203" s="28">
        <f>K204+K205</f>
        <v>0</v>
      </c>
      <c r="L203" s="28">
        <f>L204+L205</f>
        <v>0</v>
      </c>
      <c r="M203"/>
      <c r="N203"/>
      <c r="O203"/>
      <c r="P203"/>
      <c r="Q203"/>
      <c r="R203"/>
      <c r="S203"/>
      <c r="T203"/>
      <c r="U203"/>
      <c r="V203"/>
    </row>
    <row r="204" spans="1:22" s="10" customFormat="1" ht="25.5" hidden="1" x14ac:dyDescent="0.2">
      <c r="A204" s="7" t="s">
        <v>72</v>
      </c>
      <c r="B204" s="8" t="s">
        <v>12</v>
      </c>
      <c r="C204" s="8" t="s">
        <v>140</v>
      </c>
      <c r="D204" s="8" t="s">
        <v>14</v>
      </c>
      <c r="E204" s="8"/>
      <c r="F204" s="8" t="s">
        <v>69</v>
      </c>
      <c r="G204" s="8" t="s">
        <v>71</v>
      </c>
      <c r="H204" s="8" t="s">
        <v>0</v>
      </c>
      <c r="I204" s="24" t="s">
        <v>73</v>
      </c>
      <c r="J204" s="28">
        <f>566062.58+21000+100000</f>
        <v>687062.58</v>
      </c>
      <c r="K204" s="28">
        <v>0</v>
      </c>
      <c r="L204" s="28">
        <v>0</v>
      </c>
      <c r="M204"/>
      <c r="N204"/>
      <c r="O204"/>
      <c r="P204"/>
      <c r="Q204"/>
      <c r="R204"/>
      <c r="S204"/>
      <c r="T204"/>
      <c r="U204"/>
      <c r="V204"/>
    </row>
    <row r="205" spans="1:22" s="10" customFormat="1" hidden="1" x14ac:dyDescent="0.2">
      <c r="A205" s="7" t="s">
        <v>74</v>
      </c>
      <c r="B205" s="8" t="s">
        <v>12</v>
      </c>
      <c r="C205" s="8" t="s">
        <v>140</v>
      </c>
      <c r="D205" s="8" t="s">
        <v>14</v>
      </c>
      <c r="E205" s="8"/>
      <c r="F205" s="8" t="s">
        <v>69</v>
      </c>
      <c r="G205" s="8" t="s">
        <v>103</v>
      </c>
      <c r="H205" s="8" t="s">
        <v>0</v>
      </c>
      <c r="I205" s="24"/>
      <c r="J205" s="28"/>
      <c r="K205" s="28">
        <v>0</v>
      </c>
      <c r="L205" s="28">
        <v>0</v>
      </c>
      <c r="M205"/>
      <c r="N205"/>
      <c r="O205"/>
      <c r="P205"/>
      <c r="Q205"/>
      <c r="R205"/>
      <c r="S205"/>
      <c r="T205"/>
      <c r="U205"/>
      <c r="V205"/>
    </row>
    <row r="206" spans="1:22" s="10" customFormat="1" ht="25.5" hidden="1" x14ac:dyDescent="0.2">
      <c r="A206" s="7" t="s">
        <v>102</v>
      </c>
      <c r="B206" s="8" t="s">
        <v>12</v>
      </c>
      <c r="C206" s="8" t="s">
        <v>140</v>
      </c>
      <c r="D206" s="8" t="s">
        <v>14</v>
      </c>
      <c r="E206" s="8"/>
      <c r="F206" s="8" t="s">
        <v>69</v>
      </c>
      <c r="G206" s="8" t="s">
        <v>103</v>
      </c>
      <c r="H206" s="8" t="s">
        <v>0</v>
      </c>
      <c r="I206" s="24" t="s">
        <v>0</v>
      </c>
      <c r="J206" s="28">
        <v>67000</v>
      </c>
      <c r="K206" s="28">
        <f>K207+K208</f>
        <v>0</v>
      </c>
      <c r="L206" s="28">
        <f>L207+L208</f>
        <v>0</v>
      </c>
      <c r="M206"/>
      <c r="N206"/>
      <c r="O206"/>
      <c r="P206"/>
      <c r="Q206"/>
      <c r="R206"/>
      <c r="S206"/>
      <c r="T206"/>
      <c r="U206"/>
      <c r="V206"/>
    </row>
    <row r="207" spans="1:22" s="10" customFormat="1" hidden="1" x14ac:dyDescent="0.2">
      <c r="A207" s="7" t="s">
        <v>131</v>
      </c>
      <c r="B207" s="8" t="s">
        <v>12</v>
      </c>
      <c r="C207" s="8" t="s">
        <v>140</v>
      </c>
      <c r="D207" s="8" t="s">
        <v>14</v>
      </c>
      <c r="E207" s="8"/>
      <c r="F207" s="8" t="s">
        <v>69</v>
      </c>
      <c r="G207" s="8" t="s">
        <v>103</v>
      </c>
      <c r="H207" s="8" t="s">
        <v>0</v>
      </c>
      <c r="I207" s="24"/>
      <c r="J207" s="28">
        <v>0</v>
      </c>
      <c r="K207" s="28">
        <v>0</v>
      </c>
      <c r="L207" s="28">
        <v>0</v>
      </c>
      <c r="M207"/>
      <c r="N207"/>
      <c r="O207"/>
      <c r="P207"/>
      <c r="Q207"/>
      <c r="R207"/>
      <c r="S207"/>
      <c r="T207"/>
      <c r="U207"/>
      <c r="V207"/>
    </row>
    <row r="208" spans="1:22" s="10" customFormat="1" ht="25.5" hidden="1" x14ac:dyDescent="0.2">
      <c r="A208" s="7" t="s">
        <v>181</v>
      </c>
      <c r="B208" s="8" t="s">
        <v>12</v>
      </c>
      <c r="C208" s="8" t="s">
        <v>140</v>
      </c>
      <c r="D208" s="8" t="s">
        <v>14</v>
      </c>
      <c r="E208" s="8"/>
      <c r="F208" s="8" t="s">
        <v>69</v>
      </c>
      <c r="G208" s="8" t="s">
        <v>65</v>
      </c>
      <c r="H208" s="8" t="s">
        <v>0</v>
      </c>
      <c r="I208" s="24"/>
      <c r="J208" s="28"/>
      <c r="K208" s="28">
        <v>0</v>
      </c>
      <c r="L208" s="28">
        <v>0</v>
      </c>
      <c r="M208"/>
      <c r="N208"/>
      <c r="O208"/>
      <c r="P208"/>
      <c r="Q208"/>
      <c r="R208"/>
      <c r="S208"/>
      <c r="T208"/>
      <c r="U208"/>
      <c r="V208"/>
    </row>
    <row r="209" spans="1:22" s="10" customFormat="1" hidden="1" x14ac:dyDescent="0.2">
      <c r="A209" s="7" t="s">
        <v>64</v>
      </c>
      <c r="B209" s="8" t="s">
        <v>12</v>
      </c>
      <c r="C209" s="8" t="s">
        <v>140</v>
      </c>
      <c r="D209" s="8" t="s">
        <v>14</v>
      </c>
      <c r="E209" s="8"/>
      <c r="F209" s="8" t="s">
        <v>69</v>
      </c>
      <c r="G209" s="8" t="s">
        <v>65</v>
      </c>
      <c r="H209" s="8" t="s">
        <v>0</v>
      </c>
      <c r="I209" s="24" t="s">
        <v>0</v>
      </c>
      <c r="J209" s="28"/>
      <c r="K209" s="28">
        <f>K210+K211</f>
        <v>0</v>
      </c>
      <c r="L209" s="28">
        <f>L210+L211</f>
        <v>0</v>
      </c>
      <c r="M209"/>
      <c r="N209"/>
      <c r="O209"/>
      <c r="P209"/>
      <c r="Q209"/>
      <c r="R209"/>
      <c r="S209"/>
      <c r="T209"/>
      <c r="U209"/>
      <c r="V209"/>
    </row>
    <row r="210" spans="1:22" s="10" customFormat="1" ht="25.5" hidden="1" x14ac:dyDescent="0.2">
      <c r="A210" s="7" t="s">
        <v>149</v>
      </c>
      <c r="B210" s="8" t="s">
        <v>12</v>
      </c>
      <c r="C210" s="8" t="s">
        <v>140</v>
      </c>
      <c r="D210" s="8" t="s">
        <v>14</v>
      </c>
      <c r="E210" s="8"/>
      <c r="F210" s="8" t="s">
        <v>69</v>
      </c>
      <c r="G210" s="8" t="s">
        <v>65</v>
      </c>
      <c r="H210" s="8" t="s">
        <v>0</v>
      </c>
      <c r="I210" s="24"/>
      <c r="J210" s="28"/>
      <c r="K210" s="28"/>
      <c r="L210" s="28">
        <v>0</v>
      </c>
      <c r="M210"/>
      <c r="N210"/>
      <c r="O210"/>
      <c r="P210"/>
      <c r="Q210"/>
      <c r="R210"/>
      <c r="S210"/>
      <c r="T210"/>
      <c r="U210"/>
      <c r="V210"/>
    </row>
    <row r="211" spans="1:22" s="10" customFormat="1" ht="25.5" hidden="1" x14ac:dyDescent="0.2">
      <c r="A211" s="7" t="s">
        <v>104</v>
      </c>
      <c r="B211" s="8" t="s">
        <v>12</v>
      </c>
      <c r="C211" s="8" t="s">
        <v>140</v>
      </c>
      <c r="D211" s="8" t="s">
        <v>14</v>
      </c>
      <c r="E211" s="8"/>
      <c r="F211" s="8" t="s">
        <v>69</v>
      </c>
      <c r="G211" s="8" t="s">
        <v>77</v>
      </c>
      <c r="H211" s="8" t="s">
        <v>0</v>
      </c>
      <c r="I211" s="24"/>
      <c r="J211" s="28">
        <v>60000</v>
      </c>
      <c r="K211" s="28">
        <v>0</v>
      </c>
      <c r="L211" s="28">
        <v>0</v>
      </c>
      <c r="M211"/>
      <c r="N211"/>
      <c r="O211"/>
      <c r="P211"/>
      <c r="Q211"/>
      <c r="R211"/>
      <c r="S211"/>
      <c r="T211"/>
      <c r="U211"/>
      <c r="V211"/>
    </row>
    <row r="212" spans="1:22" s="10" customFormat="1" ht="25.5" hidden="1" x14ac:dyDescent="0.2">
      <c r="A212" s="7" t="s">
        <v>76</v>
      </c>
      <c r="B212" s="8" t="s">
        <v>12</v>
      </c>
      <c r="C212" s="8" t="s">
        <v>140</v>
      </c>
      <c r="D212" s="8" t="s">
        <v>14</v>
      </c>
      <c r="E212" s="8"/>
      <c r="F212" s="8" t="s">
        <v>69</v>
      </c>
      <c r="G212" s="8" t="s">
        <v>77</v>
      </c>
      <c r="H212" s="8" t="s">
        <v>0</v>
      </c>
      <c r="I212" s="24" t="s">
        <v>0</v>
      </c>
      <c r="J212" s="28">
        <f>J213</f>
        <v>0</v>
      </c>
      <c r="K212" s="28">
        <v>0</v>
      </c>
      <c r="L212" s="28">
        <v>0</v>
      </c>
      <c r="M212"/>
      <c r="N212"/>
      <c r="O212"/>
      <c r="P212"/>
      <c r="Q212"/>
      <c r="R212"/>
      <c r="S212"/>
      <c r="T212"/>
      <c r="U212"/>
      <c r="V212"/>
    </row>
    <row r="213" spans="1:22" s="10" customFormat="1" hidden="1" x14ac:dyDescent="0.2">
      <c r="A213" s="7" t="s">
        <v>78</v>
      </c>
      <c r="B213" s="8" t="s">
        <v>12</v>
      </c>
      <c r="C213" s="8" t="s">
        <v>140</v>
      </c>
      <c r="D213" s="8" t="s">
        <v>14</v>
      </c>
      <c r="E213" s="8"/>
      <c r="F213" s="8" t="s">
        <v>69</v>
      </c>
      <c r="G213" s="8">
        <v>345</v>
      </c>
      <c r="H213" s="8" t="s">
        <v>0</v>
      </c>
      <c r="I213" s="24"/>
      <c r="J213" s="28">
        <v>0</v>
      </c>
      <c r="K213" s="28">
        <v>0</v>
      </c>
      <c r="L213" s="28">
        <v>0</v>
      </c>
      <c r="M213"/>
      <c r="N213"/>
      <c r="O213"/>
      <c r="P213"/>
      <c r="Q213"/>
      <c r="R213"/>
      <c r="S213"/>
      <c r="T213"/>
      <c r="U213"/>
      <c r="V213"/>
    </row>
    <row r="214" spans="1:22" s="10" customFormat="1" hidden="1" x14ac:dyDescent="0.2">
      <c r="A214" s="7"/>
      <c r="B214" s="8"/>
      <c r="C214" s="8"/>
      <c r="D214" s="8"/>
      <c r="E214" s="8"/>
      <c r="F214" s="8"/>
      <c r="G214" s="8" t="s">
        <v>107</v>
      </c>
      <c r="H214" s="8"/>
      <c r="I214" s="24"/>
      <c r="J214" s="28"/>
      <c r="K214" s="28">
        <v>0</v>
      </c>
      <c r="L214" s="28">
        <v>0</v>
      </c>
      <c r="M214"/>
      <c r="N214"/>
      <c r="O214"/>
      <c r="P214"/>
      <c r="Q214"/>
      <c r="R214"/>
      <c r="S214"/>
      <c r="T214"/>
      <c r="U214"/>
      <c r="V214"/>
    </row>
    <row r="215" spans="1:22" s="10" customFormat="1" ht="25.5" hidden="1" x14ac:dyDescent="0.2">
      <c r="A215" s="7" t="s">
        <v>106</v>
      </c>
      <c r="B215" s="8" t="s">
        <v>12</v>
      </c>
      <c r="C215" s="8" t="s">
        <v>140</v>
      </c>
      <c r="D215" s="8" t="s">
        <v>14</v>
      </c>
      <c r="E215" s="8"/>
      <c r="F215" s="8" t="s">
        <v>69</v>
      </c>
      <c r="G215" s="8" t="s">
        <v>107</v>
      </c>
      <c r="H215" s="8" t="s">
        <v>0</v>
      </c>
      <c r="I215" s="24"/>
      <c r="J215" s="28">
        <f>J217+J216</f>
        <v>0</v>
      </c>
      <c r="K215" s="28">
        <v>0</v>
      </c>
      <c r="L215" s="28">
        <v>0</v>
      </c>
      <c r="M215"/>
      <c r="N215"/>
      <c r="O215"/>
      <c r="P215"/>
      <c r="Q215"/>
      <c r="R215"/>
      <c r="S215"/>
      <c r="T215"/>
      <c r="U215"/>
      <c r="V215"/>
    </row>
    <row r="216" spans="1:22" s="10" customFormat="1" hidden="1" x14ac:dyDescent="0.2">
      <c r="A216" s="7" t="s">
        <v>150</v>
      </c>
      <c r="B216" s="8" t="s">
        <v>12</v>
      </c>
      <c r="C216" s="8" t="s">
        <v>140</v>
      </c>
      <c r="D216" s="8" t="s">
        <v>14</v>
      </c>
      <c r="E216" s="8"/>
      <c r="F216" s="8" t="s">
        <v>69</v>
      </c>
      <c r="G216" s="8" t="s">
        <v>107</v>
      </c>
      <c r="H216" s="8" t="s">
        <v>0</v>
      </c>
      <c r="I216" s="24"/>
      <c r="J216" s="28">
        <v>0</v>
      </c>
      <c r="K216" s="28">
        <v>0</v>
      </c>
      <c r="L216" s="28">
        <v>0</v>
      </c>
      <c r="M216"/>
      <c r="N216"/>
      <c r="O216"/>
      <c r="P216"/>
      <c r="Q216"/>
      <c r="R216"/>
      <c r="S216"/>
      <c r="T216"/>
      <c r="U216"/>
      <c r="V216"/>
    </row>
    <row r="217" spans="1:22" s="10" customFormat="1" ht="25.5" hidden="1" x14ac:dyDescent="0.2">
      <c r="A217" s="7" t="s">
        <v>110</v>
      </c>
      <c r="B217" s="8" t="s">
        <v>12</v>
      </c>
      <c r="C217" s="8" t="s">
        <v>140</v>
      </c>
      <c r="D217" s="8" t="s">
        <v>14</v>
      </c>
      <c r="E217" s="8"/>
      <c r="F217" s="8" t="s">
        <v>69</v>
      </c>
      <c r="G217" s="8" t="s">
        <v>0</v>
      </c>
      <c r="H217" s="8" t="s">
        <v>0</v>
      </c>
      <c r="I217" s="24"/>
      <c r="J217" s="28">
        <v>0</v>
      </c>
      <c r="K217" s="28">
        <v>0</v>
      </c>
      <c r="L217" s="28">
        <v>0</v>
      </c>
      <c r="M217"/>
      <c r="N217"/>
      <c r="O217"/>
      <c r="P217"/>
      <c r="Q217"/>
      <c r="R217"/>
      <c r="S217"/>
      <c r="T217"/>
      <c r="U217"/>
      <c r="V217"/>
    </row>
    <row r="218" spans="1:22" s="10" customFormat="1" hidden="1" x14ac:dyDescent="0.2">
      <c r="A218" s="7" t="s">
        <v>80</v>
      </c>
      <c r="B218" s="8" t="s">
        <v>12</v>
      </c>
      <c r="C218" s="8" t="s">
        <v>140</v>
      </c>
      <c r="D218" s="8" t="s">
        <v>14</v>
      </c>
      <c r="E218" s="8"/>
      <c r="F218" s="8" t="s">
        <v>81</v>
      </c>
      <c r="G218" s="8" t="s">
        <v>0</v>
      </c>
      <c r="H218" s="8" t="s">
        <v>0</v>
      </c>
      <c r="I218" s="24" t="s">
        <v>0</v>
      </c>
      <c r="J218" s="28">
        <f>J219</f>
        <v>0</v>
      </c>
      <c r="K218" s="28">
        <f>K219</f>
        <v>0</v>
      </c>
      <c r="L218" s="28">
        <f>L219</f>
        <v>0</v>
      </c>
      <c r="M218"/>
      <c r="N218"/>
      <c r="O218"/>
      <c r="P218"/>
      <c r="Q218"/>
      <c r="R218"/>
      <c r="S218"/>
      <c r="T218"/>
      <c r="U218"/>
      <c r="V218"/>
    </row>
    <row r="219" spans="1:22" s="10" customFormat="1" ht="25.5" hidden="1" x14ac:dyDescent="0.2">
      <c r="A219" s="7" t="s">
        <v>82</v>
      </c>
      <c r="B219" s="8" t="s">
        <v>12</v>
      </c>
      <c r="C219" s="8" t="s">
        <v>140</v>
      </c>
      <c r="D219" s="8" t="s">
        <v>14</v>
      </c>
      <c r="E219" s="8"/>
      <c r="F219" s="8" t="s">
        <v>83</v>
      </c>
      <c r="G219" s="8" t="s">
        <v>0</v>
      </c>
      <c r="H219" s="8" t="s">
        <v>0</v>
      </c>
      <c r="I219" s="24" t="s">
        <v>0</v>
      </c>
      <c r="J219" s="28">
        <f>J220+J223</f>
        <v>0</v>
      </c>
      <c r="K219" s="28">
        <f>K220+K223</f>
        <v>0</v>
      </c>
      <c r="L219" s="28">
        <f>L220+L223</f>
        <v>0</v>
      </c>
      <c r="M219"/>
      <c r="N219"/>
      <c r="O219"/>
      <c r="P219"/>
      <c r="Q219"/>
      <c r="R219"/>
      <c r="S219"/>
      <c r="T219"/>
      <c r="U219"/>
      <c r="V219"/>
    </row>
    <row r="220" spans="1:22" s="10" customFormat="1" hidden="1" x14ac:dyDescent="0.2">
      <c r="A220" s="7" t="s">
        <v>151</v>
      </c>
      <c r="B220" s="8" t="s">
        <v>12</v>
      </c>
      <c r="C220" s="8" t="s">
        <v>140</v>
      </c>
      <c r="D220" s="8" t="s">
        <v>14</v>
      </c>
      <c r="E220" s="8"/>
      <c r="F220" s="8" t="s">
        <v>152</v>
      </c>
      <c r="G220" s="8" t="s">
        <v>87</v>
      </c>
      <c r="H220" s="8" t="s">
        <v>0</v>
      </c>
      <c r="I220" s="24" t="s">
        <v>0</v>
      </c>
      <c r="J220" s="28">
        <f>J222</f>
        <v>0</v>
      </c>
      <c r="K220" s="28">
        <f>K222</f>
        <v>0</v>
      </c>
      <c r="L220" s="28">
        <f>L222</f>
        <v>0</v>
      </c>
      <c r="M220"/>
      <c r="N220"/>
      <c r="O220"/>
      <c r="P220"/>
      <c r="Q220"/>
      <c r="R220"/>
      <c r="S220"/>
      <c r="T220"/>
      <c r="U220"/>
      <c r="V220"/>
    </row>
    <row r="221" spans="1:22" s="10" customFormat="1" hidden="1" x14ac:dyDescent="0.2">
      <c r="A221" s="7" t="s">
        <v>86</v>
      </c>
      <c r="B221" s="8" t="s">
        <v>12</v>
      </c>
      <c r="C221" s="8" t="s">
        <v>140</v>
      </c>
      <c r="D221" s="8" t="s">
        <v>14</v>
      </c>
      <c r="E221" s="8"/>
      <c r="F221" s="8" t="s">
        <v>152</v>
      </c>
      <c r="G221" s="8" t="s">
        <v>87</v>
      </c>
      <c r="H221" s="8" t="s">
        <v>0</v>
      </c>
      <c r="I221" s="24" t="s">
        <v>0</v>
      </c>
      <c r="J221" s="28"/>
      <c r="K221" s="37"/>
      <c r="L221" s="37"/>
      <c r="M221"/>
      <c r="N221"/>
      <c r="O221"/>
      <c r="P221"/>
      <c r="Q221"/>
      <c r="R221"/>
      <c r="S221"/>
      <c r="T221"/>
      <c r="U221"/>
      <c r="V221"/>
    </row>
    <row r="222" spans="1:22" s="10" customFormat="1" ht="25.5" hidden="1" x14ac:dyDescent="0.2">
      <c r="A222" s="7" t="s">
        <v>94</v>
      </c>
      <c r="B222" s="8" t="s">
        <v>12</v>
      </c>
      <c r="C222" s="8" t="s">
        <v>140</v>
      </c>
      <c r="D222" s="8" t="s">
        <v>14</v>
      </c>
      <c r="E222" s="8"/>
      <c r="F222" s="8" t="s">
        <v>152</v>
      </c>
      <c r="G222" s="8" t="s">
        <v>0</v>
      </c>
      <c r="H222" s="8" t="s">
        <v>0</v>
      </c>
      <c r="I222" s="24" t="s">
        <v>95</v>
      </c>
      <c r="J222" s="28">
        <v>0</v>
      </c>
      <c r="K222" s="28"/>
      <c r="L222" s="28">
        <v>0</v>
      </c>
      <c r="M222"/>
      <c r="N222"/>
      <c r="O222"/>
      <c r="P222"/>
      <c r="Q222"/>
      <c r="R222"/>
      <c r="S222"/>
      <c r="T222"/>
      <c r="U222"/>
      <c r="V222"/>
    </row>
    <row r="223" spans="1:22" s="10" customFormat="1" hidden="1" x14ac:dyDescent="0.2">
      <c r="A223" s="7" t="s">
        <v>92</v>
      </c>
      <c r="B223" s="8" t="s">
        <v>12</v>
      </c>
      <c r="C223" s="8" t="s">
        <v>140</v>
      </c>
      <c r="D223" s="8" t="s">
        <v>14</v>
      </c>
      <c r="E223" s="8"/>
      <c r="F223" s="8" t="s">
        <v>93</v>
      </c>
      <c r="G223" s="8" t="s">
        <v>87</v>
      </c>
      <c r="H223" s="8" t="s">
        <v>0</v>
      </c>
      <c r="I223" s="24" t="s">
        <v>0</v>
      </c>
      <c r="J223" s="28">
        <f>J225</f>
        <v>0</v>
      </c>
      <c r="K223" s="28">
        <f>K225</f>
        <v>0</v>
      </c>
      <c r="L223" s="28">
        <f>L225</f>
        <v>0</v>
      </c>
      <c r="M223"/>
      <c r="N223"/>
      <c r="O223"/>
      <c r="P223"/>
      <c r="Q223"/>
      <c r="R223"/>
      <c r="S223"/>
      <c r="T223"/>
      <c r="U223"/>
      <c r="V223"/>
    </row>
    <row r="224" spans="1:22" s="10" customFormat="1" hidden="1" x14ac:dyDescent="0.2">
      <c r="A224" s="7" t="s">
        <v>86</v>
      </c>
      <c r="B224" s="8" t="s">
        <v>12</v>
      </c>
      <c r="C224" s="8" t="s">
        <v>140</v>
      </c>
      <c r="D224" s="8" t="s">
        <v>14</v>
      </c>
      <c r="E224" s="8"/>
      <c r="F224" s="8" t="s">
        <v>93</v>
      </c>
      <c r="G224" s="8">
        <v>292</v>
      </c>
      <c r="H224" s="8" t="s">
        <v>0</v>
      </c>
      <c r="I224" s="24" t="s">
        <v>0</v>
      </c>
      <c r="J224" s="28">
        <v>0</v>
      </c>
      <c r="K224" s="37"/>
      <c r="L224" s="37"/>
      <c r="M224"/>
      <c r="N224"/>
      <c r="O224"/>
      <c r="P224"/>
      <c r="Q224"/>
      <c r="R224"/>
      <c r="S224"/>
      <c r="T224"/>
      <c r="U224"/>
      <c r="V224"/>
    </row>
    <row r="225" spans="1:22" s="10" customFormat="1" ht="25.5" hidden="1" x14ac:dyDescent="0.2">
      <c r="A225" s="7" t="s">
        <v>88</v>
      </c>
      <c r="B225" s="8" t="s">
        <v>12</v>
      </c>
      <c r="C225" s="8" t="s">
        <v>140</v>
      </c>
      <c r="D225" s="8" t="s">
        <v>14</v>
      </c>
      <c r="E225" s="8"/>
      <c r="F225" s="8" t="s">
        <v>93</v>
      </c>
      <c r="G225" s="8" t="s">
        <v>0</v>
      </c>
      <c r="H225" s="8" t="s">
        <v>0</v>
      </c>
      <c r="I225" s="24">
        <v>1144</v>
      </c>
      <c r="J225" s="28">
        <v>0</v>
      </c>
      <c r="K225" s="28"/>
      <c r="L225" s="28">
        <v>0</v>
      </c>
      <c r="M225"/>
      <c r="N225"/>
      <c r="O225"/>
      <c r="P225"/>
      <c r="Q225"/>
      <c r="R225"/>
      <c r="S225"/>
      <c r="T225"/>
      <c r="U225"/>
      <c r="V225"/>
    </row>
    <row r="226" spans="1:22" s="10" customFormat="1" hidden="1" x14ac:dyDescent="0.2">
      <c r="A226" s="7" t="s">
        <v>17</v>
      </c>
      <c r="B226" s="8" t="s">
        <v>12</v>
      </c>
      <c r="C226" s="8" t="s">
        <v>140</v>
      </c>
      <c r="D226" s="8" t="s">
        <v>14</v>
      </c>
      <c r="E226" s="8"/>
      <c r="F226" s="8" t="s">
        <v>0</v>
      </c>
      <c r="G226" s="8" t="s">
        <v>0</v>
      </c>
      <c r="H226" s="8" t="s">
        <v>0</v>
      </c>
      <c r="I226" s="24" t="s">
        <v>0</v>
      </c>
      <c r="J226" s="28">
        <v>0</v>
      </c>
      <c r="K226" s="28">
        <f t="shared" ref="K226:L232" si="20">K227</f>
        <v>0</v>
      </c>
      <c r="L226" s="28">
        <f t="shared" si="20"/>
        <v>0</v>
      </c>
      <c r="M226"/>
      <c r="N226"/>
      <c r="O226"/>
      <c r="P226"/>
      <c r="Q226"/>
      <c r="R226"/>
      <c r="S226"/>
      <c r="T226"/>
      <c r="U226"/>
      <c r="V226"/>
    </row>
    <row r="227" spans="1:22" s="10" customFormat="1" hidden="1" x14ac:dyDescent="0.2">
      <c r="A227" s="7" t="s">
        <v>98</v>
      </c>
      <c r="B227" s="8" t="s">
        <v>12</v>
      </c>
      <c r="C227" s="8" t="s">
        <v>140</v>
      </c>
      <c r="D227" s="8" t="s">
        <v>14</v>
      </c>
      <c r="E227" s="8"/>
      <c r="F227" s="8" t="s">
        <v>0</v>
      </c>
      <c r="G227" s="8" t="s">
        <v>0</v>
      </c>
      <c r="H227" s="8" t="s">
        <v>0</v>
      </c>
      <c r="I227" s="24" t="s">
        <v>0</v>
      </c>
      <c r="J227" s="28">
        <v>0</v>
      </c>
      <c r="K227" s="28">
        <f t="shared" si="20"/>
        <v>0</v>
      </c>
      <c r="L227" s="28">
        <f t="shared" si="20"/>
        <v>0</v>
      </c>
      <c r="M227"/>
      <c r="N227"/>
      <c r="O227"/>
      <c r="P227"/>
      <c r="Q227"/>
      <c r="R227"/>
      <c r="S227"/>
      <c r="T227"/>
      <c r="U227"/>
      <c r="V227"/>
    </row>
    <row r="228" spans="1:22" s="10" customFormat="1" ht="25.5" hidden="1" x14ac:dyDescent="0.2">
      <c r="A228" s="7" t="s">
        <v>153</v>
      </c>
      <c r="B228" s="8" t="s">
        <v>12</v>
      </c>
      <c r="C228" s="8" t="s">
        <v>140</v>
      </c>
      <c r="D228" s="8" t="s">
        <v>14</v>
      </c>
      <c r="E228" s="8"/>
      <c r="F228" s="8" t="s">
        <v>0</v>
      </c>
      <c r="G228" s="8" t="s">
        <v>0</v>
      </c>
      <c r="H228" s="8" t="s">
        <v>0</v>
      </c>
      <c r="I228" s="24" t="s">
        <v>0</v>
      </c>
      <c r="J228" s="28">
        <v>0</v>
      </c>
      <c r="K228" s="28">
        <f t="shared" si="20"/>
        <v>0</v>
      </c>
      <c r="L228" s="28">
        <f t="shared" si="20"/>
        <v>0</v>
      </c>
      <c r="M228"/>
      <c r="N228"/>
      <c r="O228"/>
      <c r="P228"/>
      <c r="Q228"/>
      <c r="R228"/>
      <c r="S228"/>
      <c r="T228"/>
      <c r="U228"/>
      <c r="V228"/>
    </row>
    <row r="229" spans="1:22" s="10" customFormat="1" ht="25.5" hidden="1" x14ac:dyDescent="0.2">
      <c r="A229" s="7" t="s">
        <v>56</v>
      </c>
      <c r="B229" s="8" t="s">
        <v>12</v>
      </c>
      <c r="C229" s="8" t="s">
        <v>140</v>
      </c>
      <c r="D229" s="8" t="s">
        <v>14</v>
      </c>
      <c r="E229" s="8"/>
      <c r="F229" s="8" t="s">
        <v>57</v>
      </c>
      <c r="G229" s="8" t="s">
        <v>0</v>
      </c>
      <c r="H229" s="8" t="s">
        <v>0</v>
      </c>
      <c r="I229" s="24" t="s">
        <v>0</v>
      </c>
      <c r="J229" s="28">
        <v>0</v>
      </c>
      <c r="K229" s="28">
        <f t="shared" si="20"/>
        <v>0</v>
      </c>
      <c r="L229" s="28">
        <f t="shared" si="20"/>
        <v>0</v>
      </c>
      <c r="M229"/>
      <c r="N229"/>
      <c r="O229"/>
      <c r="P229"/>
      <c r="Q229"/>
      <c r="R229"/>
      <c r="S229"/>
      <c r="T229"/>
      <c r="U229"/>
      <c r="V229"/>
    </row>
    <row r="230" spans="1:22" s="10" customFormat="1" ht="25.5" hidden="1" x14ac:dyDescent="0.2">
      <c r="A230" s="7" t="s">
        <v>58</v>
      </c>
      <c r="B230" s="8" t="s">
        <v>12</v>
      </c>
      <c r="C230" s="8" t="s">
        <v>140</v>
      </c>
      <c r="D230" s="8" t="s">
        <v>14</v>
      </c>
      <c r="E230" s="8"/>
      <c r="F230" s="8" t="s">
        <v>59</v>
      </c>
      <c r="G230" s="8" t="s">
        <v>0</v>
      </c>
      <c r="H230" s="8" t="s">
        <v>0</v>
      </c>
      <c r="I230" s="24" t="s">
        <v>0</v>
      </c>
      <c r="J230" s="28">
        <v>0</v>
      </c>
      <c r="K230" s="28">
        <f t="shared" si="20"/>
        <v>0</v>
      </c>
      <c r="L230" s="28">
        <f t="shared" si="20"/>
        <v>0</v>
      </c>
      <c r="M230"/>
      <c r="N230"/>
      <c r="O230"/>
      <c r="P230"/>
      <c r="Q230"/>
      <c r="R230"/>
      <c r="S230"/>
      <c r="T230"/>
      <c r="U230"/>
      <c r="V230"/>
    </row>
    <row r="231" spans="1:22" s="10" customFormat="1" ht="51" hidden="1" x14ac:dyDescent="0.2">
      <c r="A231" s="7" t="s">
        <v>68</v>
      </c>
      <c r="B231" s="8" t="s">
        <v>12</v>
      </c>
      <c r="C231" s="8" t="s">
        <v>140</v>
      </c>
      <c r="D231" s="8" t="s">
        <v>14</v>
      </c>
      <c r="E231" s="8"/>
      <c r="F231" s="8" t="s">
        <v>69</v>
      </c>
      <c r="G231" s="8">
        <v>349</v>
      </c>
      <c r="H231" s="8" t="s">
        <v>0</v>
      </c>
      <c r="I231" s="24" t="s">
        <v>0</v>
      </c>
      <c r="J231" s="28">
        <v>0</v>
      </c>
      <c r="K231" s="28">
        <f>K232</f>
        <v>0</v>
      </c>
      <c r="L231" s="28">
        <f>L232</f>
        <v>0</v>
      </c>
      <c r="M231"/>
      <c r="N231"/>
      <c r="O231"/>
      <c r="P231"/>
      <c r="Q231"/>
      <c r="R231"/>
      <c r="S231"/>
      <c r="T231"/>
      <c r="U231"/>
      <c r="V231"/>
    </row>
    <row r="232" spans="1:22" s="10" customFormat="1" hidden="1" x14ac:dyDescent="0.2">
      <c r="A232" s="7" t="s">
        <v>90</v>
      </c>
      <c r="B232" s="8" t="s">
        <v>12</v>
      </c>
      <c r="C232" s="8" t="s">
        <v>140</v>
      </c>
      <c r="D232" s="8" t="s">
        <v>14</v>
      </c>
      <c r="E232" s="8"/>
      <c r="F232" s="8" t="s">
        <v>69</v>
      </c>
      <c r="G232" s="8">
        <v>349</v>
      </c>
      <c r="H232" s="8" t="s">
        <v>0</v>
      </c>
      <c r="I232" s="24" t="s">
        <v>0</v>
      </c>
      <c r="J232" s="28">
        <v>0</v>
      </c>
      <c r="K232" s="28">
        <f t="shared" si="20"/>
        <v>0</v>
      </c>
      <c r="L232" s="28">
        <f t="shared" si="20"/>
        <v>0</v>
      </c>
      <c r="M232"/>
      <c r="N232"/>
      <c r="O232"/>
      <c r="P232"/>
      <c r="Q232"/>
      <c r="R232"/>
      <c r="S232"/>
      <c r="T232"/>
      <c r="U232"/>
      <c r="V232"/>
    </row>
    <row r="233" spans="1:22" s="10" customFormat="1" ht="25.5" hidden="1" x14ac:dyDescent="0.2">
      <c r="A233" s="7" t="s">
        <v>199</v>
      </c>
      <c r="B233" s="8" t="s">
        <v>12</v>
      </c>
      <c r="C233" s="8" t="s">
        <v>140</v>
      </c>
      <c r="D233" s="8" t="s">
        <v>14</v>
      </c>
      <c r="E233" s="8"/>
      <c r="F233" s="8">
        <v>112</v>
      </c>
      <c r="G233" s="8">
        <v>214</v>
      </c>
      <c r="H233" s="8" t="s">
        <v>0</v>
      </c>
      <c r="I233" s="24">
        <v>9000</v>
      </c>
      <c r="J233" s="28">
        <v>100000</v>
      </c>
      <c r="K233" s="28">
        <v>0</v>
      </c>
      <c r="L233" s="28">
        <v>0</v>
      </c>
      <c r="M233"/>
      <c r="N233"/>
      <c r="O233"/>
      <c r="P233"/>
      <c r="Q233"/>
      <c r="R233"/>
      <c r="S233"/>
      <c r="T233"/>
      <c r="U233"/>
      <c r="V233"/>
    </row>
    <row r="234" spans="1:22" s="10" customFormat="1" ht="25.5" x14ac:dyDescent="0.2">
      <c r="A234" s="7" t="s">
        <v>199</v>
      </c>
      <c r="B234" s="8">
        <v>809</v>
      </c>
      <c r="C234" s="9" t="s">
        <v>140</v>
      </c>
      <c r="D234" s="9" t="s">
        <v>14</v>
      </c>
      <c r="E234" s="8" t="s">
        <v>234</v>
      </c>
      <c r="F234" s="8">
        <v>612</v>
      </c>
      <c r="G234" s="8">
        <v>241</v>
      </c>
      <c r="H234" s="8"/>
      <c r="I234" s="24">
        <v>9000</v>
      </c>
      <c r="J234" s="28">
        <v>100000</v>
      </c>
      <c r="K234" s="28">
        <v>0</v>
      </c>
      <c r="L234" s="28">
        <v>0</v>
      </c>
      <c r="M234"/>
      <c r="N234"/>
      <c r="O234"/>
      <c r="P234"/>
      <c r="Q234"/>
      <c r="R234"/>
      <c r="S234"/>
      <c r="T234"/>
      <c r="U234"/>
      <c r="V234"/>
    </row>
    <row r="235" spans="1:22" x14ac:dyDescent="0.2">
      <c r="A235" s="2" t="s">
        <v>156</v>
      </c>
      <c r="B235" s="3" t="s">
        <v>12</v>
      </c>
      <c r="C235" s="3" t="s">
        <v>157</v>
      </c>
      <c r="D235" s="3" t="s">
        <v>0</v>
      </c>
      <c r="E235" s="3" t="s">
        <v>0</v>
      </c>
      <c r="F235" s="3" t="s">
        <v>0</v>
      </c>
      <c r="G235" s="3" t="s">
        <v>0</v>
      </c>
      <c r="H235" s="3" t="s">
        <v>0</v>
      </c>
      <c r="I235" s="19" t="s">
        <v>0</v>
      </c>
      <c r="J235" s="22">
        <v>465600</v>
      </c>
      <c r="K235" s="22">
        <f t="shared" ref="K235:L241" si="21">K236</f>
        <v>0</v>
      </c>
      <c r="L235" s="22">
        <f t="shared" si="21"/>
        <v>0</v>
      </c>
    </row>
    <row r="236" spans="1:22" x14ac:dyDescent="0.2">
      <c r="A236" s="2" t="s">
        <v>158</v>
      </c>
      <c r="B236" s="3" t="s">
        <v>12</v>
      </c>
      <c r="C236" s="3" t="s">
        <v>157</v>
      </c>
      <c r="D236" s="3" t="s">
        <v>14</v>
      </c>
      <c r="E236" s="3" t="s">
        <v>0</v>
      </c>
      <c r="F236" s="3" t="s">
        <v>0</v>
      </c>
      <c r="G236" s="3" t="s">
        <v>0</v>
      </c>
      <c r="H236" s="3" t="s">
        <v>0</v>
      </c>
      <c r="I236" s="19" t="s">
        <v>0</v>
      </c>
      <c r="J236" s="22">
        <v>465600</v>
      </c>
      <c r="K236" s="22">
        <f t="shared" si="21"/>
        <v>0</v>
      </c>
      <c r="L236" s="22">
        <f t="shared" si="21"/>
        <v>0</v>
      </c>
    </row>
    <row r="237" spans="1:22" x14ac:dyDescent="0.2">
      <c r="A237" s="2" t="s">
        <v>17</v>
      </c>
      <c r="B237" s="3" t="s">
        <v>12</v>
      </c>
      <c r="C237" s="3" t="s">
        <v>157</v>
      </c>
      <c r="D237" s="3" t="s">
        <v>14</v>
      </c>
      <c r="E237" s="3" t="s">
        <v>18</v>
      </c>
      <c r="F237" s="3" t="s">
        <v>0</v>
      </c>
      <c r="G237" s="3" t="s">
        <v>0</v>
      </c>
      <c r="H237" s="3" t="s">
        <v>0</v>
      </c>
      <c r="I237" s="19" t="s">
        <v>0</v>
      </c>
      <c r="J237" s="22">
        <v>465600</v>
      </c>
      <c r="K237" s="22">
        <f t="shared" si="21"/>
        <v>0</v>
      </c>
      <c r="L237" s="22">
        <f t="shared" si="21"/>
        <v>0</v>
      </c>
    </row>
    <row r="238" spans="1:22" x14ac:dyDescent="0.2">
      <c r="A238" s="2" t="s">
        <v>98</v>
      </c>
      <c r="B238" s="3" t="s">
        <v>12</v>
      </c>
      <c r="C238" s="3" t="s">
        <v>157</v>
      </c>
      <c r="D238" s="3" t="s">
        <v>14</v>
      </c>
      <c r="E238" s="3" t="s">
        <v>99</v>
      </c>
      <c r="F238" s="3" t="s">
        <v>0</v>
      </c>
      <c r="G238" s="3" t="s">
        <v>0</v>
      </c>
      <c r="H238" s="3" t="s">
        <v>0</v>
      </c>
      <c r="I238" s="19" t="s">
        <v>0</v>
      </c>
      <c r="J238" s="22">
        <v>465600</v>
      </c>
      <c r="K238" s="22">
        <f t="shared" si="21"/>
        <v>0</v>
      </c>
      <c r="L238" s="22">
        <f t="shared" si="21"/>
        <v>0</v>
      </c>
    </row>
    <row r="239" spans="1:22" ht="14.45" customHeight="1" x14ac:dyDescent="0.2">
      <c r="A239" s="2" t="s">
        <v>159</v>
      </c>
      <c r="B239" s="3" t="s">
        <v>12</v>
      </c>
      <c r="C239" s="3" t="s">
        <v>157</v>
      </c>
      <c r="D239" s="3" t="s">
        <v>14</v>
      </c>
      <c r="E239" s="3" t="s">
        <v>219</v>
      </c>
      <c r="F239" s="3" t="s">
        <v>160</v>
      </c>
      <c r="G239" s="3" t="s">
        <v>0</v>
      </c>
      <c r="H239" s="3" t="s">
        <v>0</v>
      </c>
      <c r="I239" s="19" t="s">
        <v>0</v>
      </c>
      <c r="J239" s="22">
        <v>465600</v>
      </c>
      <c r="K239" s="22">
        <f t="shared" si="21"/>
        <v>0</v>
      </c>
      <c r="L239" s="22">
        <f t="shared" si="21"/>
        <v>0</v>
      </c>
    </row>
    <row r="240" spans="1:22" ht="28.9" customHeight="1" x14ac:dyDescent="0.2">
      <c r="A240" s="2" t="s">
        <v>161</v>
      </c>
      <c r="B240" s="3" t="s">
        <v>12</v>
      </c>
      <c r="C240" s="3" t="s">
        <v>157</v>
      </c>
      <c r="D240" s="3" t="s">
        <v>14</v>
      </c>
      <c r="E240" s="3" t="s">
        <v>219</v>
      </c>
      <c r="F240" s="3" t="s">
        <v>77</v>
      </c>
      <c r="G240" s="3" t="s">
        <v>0</v>
      </c>
      <c r="H240" s="3" t="s">
        <v>0</v>
      </c>
      <c r="I240" s="19" t="s">
        <v>0</v>
      </c>
      <c r="J240" s="22">
        <v>465600</v>
      </c>
      <c r="K240" s="22">
        <f t="shared" si="21"/>
        <v>0</v>
      </c>
      <c r="L240" s="22">
        <f t="shared" si="21"/>
        <v>0</v>
      </c>
    </row>
    <row r="241" spans="1:12" ht="28.9" customHeight="1" x14ac:dyDescent="0.2">
      <c r="A241" s="2" t="s">
        <v>162</v>
      </c>
      <c r="B241" s="3" t="s">
        <v>12</v>
      </c>
      <c r="C241" s="3" t="s">
        <v>157</v>
      </c>
      <c r="D241" s="3" t="s">
        <v>14</v>
      </c>
      <c r="E241" s="3" t="s">
        <v>219</v>
      </c>
      <c r="F241" s="3" t="s">
        <v>163</v>
      </c>
      <c r="G241" s="5">
        <v>264</v>
      </c>
      <c r="H241" s="3" t="s">
        <v>0</v>
      </c>
      <c r="I241" s="19" t="s">
        <v>0</v>
      </c>
      <c r="J241" s="22">
        <v>465600</v>
      </c>
      <c r="K241" s="22">
        <f t="shared" si="21"/>
        <v>0</v>
      </c>
      <c r="L241" s="22">
        <f t="shared" si="21"/>
        <v>0</v>
      </c>
    </row>
    <row r="242" spans="1:12" ht="39.75" customHeight="1" x14ac:dyDescent="0.2">
      <c r="A242" s="4" t="s">
        <v>164</v>
      </c>
      <c r="B242" s="5" t="s">
        <v>12</v>
      </c>
      <c r="C242" s="5" t="s">
        <v>157</v>
      </c>
      <c r="D242" s="5" t="s">
        <v>14</v>
      </c>
      <c r="E242" s="5" t="s">
        <v>219</v>
      </c>
      <c r="F242" s="5" t="s">
        <v>163</v>
      </c>
      <c r="G242" s="3" t="s">
        <v>0</v>
      </c>
      <c r="H242" s="5" t="s">
        <v>0</v>
      </c>
      <c r="I242" s="23" t="s">
        <v>0</v>
      </c>
      <c r="J242" s="27">
        <v>465600</v>
      </c>
      <c r="K242" s="27"/>
      <c r="L242" s="27"/>
    </row>
    <row r="243" spans="1:12" ht="25.5" x14ac:dyDescent="0.2">
      <c r="A243" s="2" t="s">
        <v>165</v>
      </c>
      <c r="B243" s="3" t="s">
        <v>12</v>
      </c>
      <c r="C243" s="3" t="s">
        <v>166</v>
      </c>
      <c r="D243" s="3">
        <v>0</v>
      </c>
      <c r="E243" s="3" t="s">
        <v>242</v>
      </c>
      <c r="F243" s="3">
        <v>0</v>
      </c>
      <c r="G243" s="3" t="s">
        <v>0</v>
      </c>
      <c r="H243" s="3" t="s">
        <v>0</v>
      </c>
      <c r="I243" s="19" t="s">
        <v>0</v>
      </c>
      <c r="J243" s="22">
        <f t="shared" ref="J243:L251" si="22">J244</f>
        <v>150000</v>
      </c>
      <c r="K243" s="22">
        <f t="shared" si="22"/>
        <v>10000</v>
      </c>
      <c r="L243" s="22">
        <f t="shared" si="22"/>
        <v>10000</v>
      </c>
    </row>
    <row r="244" spans="1:12" ht="28.9" customHeight="1" x14ac:dyDescent="0.2">
      <c r="A244" s="2" t="s">
        <v>167</v>
      </c>
      <c r="B244" s="3" t="s">
        <v>12</v>
      </c>
      <c r="C244" s="3" t="s">
        <v>166</v>
      </c>
      <c r="D244" s="3" t="s">
        <v>136</v>
      </c>
      <c r="E244" s="3" t="s">
        <v>235</v>
      </c>
      <c r="F244" s="3">
        <v>0</v>
      </c>
      <c r="G244" s="3" t="s">
        <v>0</v>
      </c>
      <c r="H244" s="3" t="s">
        <v>0</v>
      </c>
      <c r="I244" s="19" t="s">
        <v>0</v>
      </c>
      <c r="J244" s="22">
        <f t="shared" si="22"/>
        <v>150000</v>
      </c>
      <c r="K244" s="22">
        <f t="shared" si="22"/>
        <v>10000</v>
      </c>
      <c r="L244" s="22">
        <f t="shared" si="22"/>
        <v>10000</v>
      </c>
    </row>
    <row r="245" spans="1:12" ht="28.9" customHeight="1" x14ac:dyDescent="0.2">
      <c r="A245" s="2" t="s">
        <v>168</v>
      </c>
      <c r="B245" s="3" t="s">
        <v>12</v>
      </c>
      <c r="C245" s="3" t="s">
        <v>166</v>
      </c>
      <c r="D245" s="3" t="s">
        <v>136</v>
      </c>
      <c r="E245" s="3" t="s">
        <v>235</v>
      </c>
      <c r="F245" s="3">
        <v>0</v>
      </c>
      <c r="G245" s="3" t="s">
        <v>0</v>
      </c>
      <c r="H245" s="3" t="s">
        <v>0</v>
      </c>
      <c r="I245" s="19" t="s">
        <v>0</v>
      </c>
      <c r="J245" s="22">
        <f t="shared" si="22"/>
        <v>150000</v>
      </c>
      <c r="K245" s="22">
        <f t="shared" si="22"/>
        <v>10000</v>
      </c>
      <c r="L245" s="22">
        <f t="shared" si="22"/>
        <v>10000</v>
      </c>
    </row>
    <row r="246" spans="1:12" ht="20.25" customHeight="1" x14ac:dyDescent="0.2">
      <c r="A246" s="2" t="s">
        <v>169</v>
      </c>
      <c r="B246" s="3" t="s">
        <v>12</v>
      </c>
      <c r="C246" s="3" t="s">
        <v>166</v>
      </c>
      <c r="D246" s="3" t="s">
        <v>136</v>
      </c>
      <c r="E246" s="3" t="s">
        <v>235</v>
      </c>
      <c r="F246" s="3">
        <v>0</v>
      </c>
      <c r="G246" s="3" t="s">
        <v>0</v>
      </c>
      <c r="H246" s="3" t="s">
        <v>0</v>
      </c>
      <c r="I246" s="19" t="s">
        <v>0</v>
      </c>
      <c r="J246" s="22">
        <f t="shared" si="22"/>
        <v>150000</v>
      </c>
      <c r="K246" s="22">
        <f t="shared" si="22"/>
        <v>10000</v>
      </c>
      <c r="L246" s="22">
        <f t="shared" si="22"/>
        <v>10000</v>
      </c>
    </row>
    <row r="247" spans="1:12" ht="14.45" customHeight="1" x14ac:dyDescent="0.2">
      <c r="A247" s="2" t="s">
        <v>170</v>
      </c>
      <c r="B247" s="3" t="s">
        <v>12</v>
      </c>
      <c r="C247" s="3" t="s">
        <v>166</v>
      </c>
      <c r="D247" s="3" t="s">
        <v>136</v>
      </c>
      <c r="E247" s="3" t="s">
        <v>235</v>
      </c>
      <c r="F247" s="3">
        <v>57</v>
      </c>
      <c r="G247" s="3" t="s">
        <v>0</v>
      </c>
      <c r="H247" s="3" t="s">
        <v>0</v>
      </c>
      <c r="I247" s="19" t="s">
        <v>0</v>
      </c>
      <c r="J247" s="22">
        <f t="shared" si="22"/>
        <v>150000</v>
      </c>
      <c r="K247" s="22">
        <f t="shared" si="22"/>
        <v>10000</v>
      </c>
      <c r="L247" s="22">
        <f t="shared" si="22"/>
        <v>10000</v>
      </c>
    </row>
    <row r="248" spans="1:12" ht="28.9" customHeight="1" x14ac:dyDescent="0.2">
      <c r="A248" s="2" t="s">
        <v>56</v>
      </c>
      <c r="B248" s="3" t="s">
        <v>12</v>
      </c>
      <c r="C248" s="3" t="s">
        <v>166</v>
      </c>
      <c r="D248" s="3" t="s">
        <v>136</v>
      </c>
      <c r="E248" s="3" t="s">
        <v>235</v>
      </c>
      <c r="F248" s="3" t="s">
        <v>57</v>
      </c>
      <c r="G248" s="3" t="s">
        <v>0</v>
      </c>
      <c r="H248" s="3" t="s">
        <v>0</v>
      </c>
      <c r="I248" s="19" t="s">
        <v>0</v>
      </c>
      <c r="J248" s="22">
        <f>J249</f>
        <v>150000</v>
      </c>
      <c r="K248" s="22">
        <f t="shared" si="22"/>
        <v>10000</v>
      </c>
      <c r="L248" s="22">
        <f t="shared" si="22"/>
        <v>10000</v>
      </c>
    </row>
    <row r="249" spans="1:12" ht="28.9" customHeight="1" x14ac:dyDescent="0.2">
      <c r="A249" s="2" t="s">
        <v>58</v>
      </c>
      <c r="B249" s="3" t="s">
        <v>12</v>
      </c>
      <c r="C249" s="3" t="s">
        <v>166</v>
      </c>
      <c r="D249" s="3" t="s">
        <v>136</v>
      </c>
      <c r="E249" s="3" t="s">
        <v>235</v>
      </c>
      <c r="F249" s="3" t="s">
        <v>59</v>
      </c>
      <c r="G249" s="3" t="s">
        <v>0</v>
      </c>
      <c r="H249" s="3" t="s">
        <v>0</v>
      </c>
      <c r="I249" s="19" t="s">
        <v>0</v>
      </c>
      <c r="J249" s="22">
        <f>J250</f>
        <v>150000</v>
      </c>
      <c r="K249" s="22">
        <f t="shared" si="22"/>
        <v>10000</v>
      </c>
      <c r="L249" s="22">
        <f t="shared" si="22"/>
        <v>10000</v>
      </c>
    </row>
    <row r="250" spans="1:12" ht="28.9" customHeight="1" x14ac:dyDescent="0.2">
      <c r="A250" s="2" t="s">
        <v>68</v>
      </c>
      <c r="B250" s="3" t="s">
        <v>12</v>
      </c>
      <c r="C250" s="3" t="s">
        <v>166</v>
      </c>
      <c r="D250" s="3" t="s">
        <v>136</v>
      </c>
      <c r="E250" s="8" t="s">
        <v>235</v>
      </c>
      <c r="F250" s="3" t="s">
        <v>69</v>
      </c>
      <c r="G250" s="5">
        <v>349</v>
      </c>
      <c r="H250" s="3" t="s">
        <v>0</v>
      </c>
      <c r="I250" s="19" t="s">
        <v>0</v>
      </c>
      <c r="J250" s="22">
        <f>J251</f>
        <v>150000</v>
      </c>
      <c r="K250" s="22">
        <f t="shared" si="22"/>
        <v>10000</v>
      </c>
      <c r="L250" s="22">
        <f t="shared" si="22"/>
        <v>10000</v>
      </c>
    </row>
    <row r="251" spans="1:12" ht="14.45" customHeight="1" x14ac:dyDescent="0.2">
      <c r="A251" s="4" t="s">
        <v>90</v>
      </c>
      <c r="B251" s="5" t="s">
        <v>12</v>
      </c>
      <c r="C251" s="5" t="s">
        <v>166</v>
      </c>
      <c r="D251" s="5" t="s">
        <v>136</v>
      </c>
      <c r="E251" s="8" t="s">
        <v>235</v>
      </c>
      <c r="F251" s="5" t="s">
        <v>69</v>
      </c>
      <c r="G251" s="5">
        <v>349</v>
      </c>
      <c r="H251" s="5" t="s">
        <v>0</v>
      </c>
      <c r="I251" s="23" t="s">
        <v>0</v>
      </c>
      <c r="J251" s="27">
        <f>J252</f>
        <v>150000</v>
      </c>
      <c r="K251" s="27">
        <f t="shared" si="22"/>
        <v>10000</v>
      </c>
      <c r="L251" s="27">
        <f t="shared" si="22"/>
        <v>10000</v>
      </c>
    </row>
    <row r="252" spans="1:12" ht="24.75" customHeight="1" x14ac:dyDescent="0.2">
      <c r="A252" s="4" t="s">
        <v>154</v>
      </c>
      <c r="B252" s="5" t="s">
        <v>12</v>
      </c>
      <c r="C252" s="5" t="s">
        <v>166</v>
      </c>
      <c r="D252" s="5" t="s">
        <v>136</v>
      </c>
      <c r="E252" s="8" t="s">
        <v>235</v>
      </c>
      <c r="F252" s="5" t="s">
        <v>69</v>
      </c>
      <c r="G252" s="8">
        <v>349</v>
      </c>
      <c r="H252" s="5" t="s">
        <v>0</v>
      </c>
      <c r="I252" s="23" t="s">
        <v>155</v>
      </c>
      <c r="J252" s="27">
        <v>150000</v>
      </c>
      <c r="K252" s="27">
        <v>10000</v>
      </c>
      <c r="L252" s="27">
        <v>10000</v>
      </c>
    </row>
    <row r="253" spans="1:12" ht="43.35" customHeight="1" x14ac:dyDescent="0.2">
      <c r="A253" s="2" t="s">
        <v>171</v>
      </c>
      <c r="B253" s="3" t="s">
        <v>12</v>
      </c>
      <c r="C253" s="3" t="s">
        <v>172</v>
      </c>
      <c r="D253" s="3">
        <v>0</v>
      </c>
      <c r="E253" s="3" t="s">
        <v>242</v>
      </c>
      <c r="F253" s="3">
        <v>0</v>
      </c>
      <c r="G253" s="3" t="s">
        <v>0</v>
      </c>
      <c r="H253" s="3" t="s">
        <v>0</v>
      </c>
      <c r="I253" s="19" t="s">
        <v>0</v>
      </c>
      <c r="J253" s="22">
        <f t="shared" ref="J253:L260" si="23">J254</f>
        <v>333575.69</v>
      </c>
      <c r="K253" s="22">
        <f t="shared" si="23"/>
        <v>333575.69</v>
      </c>
      <c r="L253" s="22">
        <f t="shared" si="23"/>
        <v>333575.69</v>
      </c>
    </row>
    <row r="254" spans="1:12" ht="14.45" customHeight="1" x14ac:dyDescent="0.2">
      <c r="A254" s="2" t="s">
        <v>173</v>
      </c>
      <c r="B254" s="3" t="s">
        <v>12</v>
      </c>
      <c r="C254" s="3" t="s">
        <v>172</v>
      </c>
      <c r="D254" s="3" t="s">
        <v>118</v>
      </c>
      <c r="E254" s="3" t="s">
        <v>242</v>
      </c>
      <c r="F254" s="3" t="s">
        <v>0</v>
      </c>
      <c r="G254" s="3" t="s">
        <v>0</v>
      </c>
      <c r="H254" s="3" t="s">
        <v>0</v>
      </c>
      <c r="I254" s="19" t="s">
        <v>0</v>
      </c>
      <c r="J254" s="22">
        <f t="shared" si="23"/>
        <v>333575.69</v>
      </c>
      <c r="K254" s="22">
        <f t="shared" si="23"/>
        <v>333575.69</v>
      </c>
      <c r="L254" s="22">
        <f t="shared" si="23"/>
        <v>333575.69</v>
      </c>
    </row>
    <row r="255" spans="1:12" ht="14.45" customHeight="1" x14ac:dyDescent="0.2">
      <c r="A255" s="2" t="s">
        <v>17</v>
      </c>
      <c r="B255" s="3" t="s">
        <v>12</v>
      </c>
      <c r="C255" s="3" t="s">
        <v>172</v>
      </c>
      <c r="D255" s="3" t="s">
        <v>118</v>
      </c>
      <c r="E255" s="3" t="s">
        <v>18</v>
      </c>
      <c r="F255" s="3" t="s">
        <v>0</v>
      </c>
      <c r="G255" s="3" t="s">
        <v>0</v>
      </c>
      <c r="H255" s="3" t="s">
        <v>0</v>
      </c>
      <c r="I255" s="19" t="s">
        <v>0</v>
      </c>
      <c r="J255" s="22">
        <f t="shared" si="23"/>
        <v>333575.69</v>
      </c>
      <c r="K255" s="22">
        <f t="shared" si="23"/>
        <v>333575.69</v>
      </c>
      <c r="L255" s="22">
        <f t="shared" si="23"/>
        <v>333575.69</v>
      </c>
    </row>
    <row r="256" spans="1:12" ht="14.45" customHeight="1" x14ac:dyDescent="0.2">
      <c r="A256" s="2" t="s">
        <v>174</v>
      </c>
      <c r="B256" s="3" t="s">
        <v>12</v>
      </c>
      <c r="C256" s="3" t="s">
        <v>172</v>
      </c>
      <c r="D256" s="3" t="s">
        <v>118</v>
      </c>
      <c r="E256" s="3" t="s">
        <v>175</v>
      </c>
      <c r="F256" s="3" t="s">
        <v>0</v>
      </c>
      <c r="G256" s="3" t="s">
        <v>0</v>
      </c>
      <c r="H256" s="3" t="s">
        <v>0</v>
      </c>
      <c r="I256" s="19" t="s">
        <v>0</v>
      </c>
      <c r="J256" s="22">
        <f t="shared" si="23"/>
        <v>333575.69</v>
      </c>
      <c r="K256" s="22">
        <f t="shared" si="23"/>
        <v>333575.69</v>
      </c>
      <c r="L256" s="22">
        <f t="shared" si="23"/>
        <v>333575.69</v>
      </c>
    </row>
    <row r="257" spans="1:12" ht="43.35" customHeight="1" x14ac:dyDescent="0.2">
      <c r="A257" s="2" t="s">
        <v>176</v>
      </c>
      <c r="B257" s="3" t="s">
        <v>12</v>
      </c>
      <c r="C257" s="3" t="s">
        <v>172</v>
      </c>
      <c r="D257" s="3" t="s">
        <v>118</v>
      </c>
      <c r="E257" s="3" t="s">
        <v>220</v>
      </c>
      <c r="F257" s="3" t="s">
        <v>0</v>
      </c>
      <c r="G257" s="3" t="s">
        <v>0</v>
      </c>
      <c r="H257" s="3" t="s">
        <v>0</v>
      </c>
      <c r="I257" s="19" t="s">
        <v>0</v>
      </c>
      <c r="J257" s="22">
        <f t="shared" si="23"/>
        <v>333575.69</v>
      </c>
      <c r="K257" s="22">
        <f t="shared" si="23"/>
        <v>333575.69</v>
      </c>
      <c r="L257" s="22">
        <f t="shared" si="23"/>
        <v>333575.69</v>
      </c>
    </row>
    <row r="258" spans="1:12" x14ac:dyDescent="0.2">
      <c r="A258" s="2" t="s">
        <v>174</v>
      </c>
      <c r="B258" s="3" t="s">
        <v>12</v>
      </c>
      <c r="C258" s="3" t="s">
        <v>172</v>
      </c>
      <c r="D258" s="3" t="s">
        <v>118</v>
      </c>
      <c r="E258" s="3" t="s">
        <v>220</v>
      </c>
      <c r="F258" s="3" t="s">
        <v>177</v>
      </c>
      <c r="G258" s="3" t="s">
        <v>0</v>
      </c>
      <c r="H258" s="3" t="s">
        <v>0</v>
      </c>
      <c r="I258" s="19" t="s">
        <v>0</v>
      </c>
      <c r="J258" s="22">
        <f t="shared" si="23"/>
        <v>333575.69</v>
      </c>
      <c r="K258" s="22">
        <f t="shared" si="23"/>
        <v>333575.69</v>
      </c>
      <c r="L258" s="22">
        <f t="shared" si="23"/>
        <v>333575.69</v>
      </c>
    </row>
    <row r="259" spans="1:12" x14ac:dyDescent="0.2">
      <c r="A259" s="2" t="s">
        <v>0</v>
      </c>
      <c r="B259" s="3" t="s">
        <v>12</v>
      </c>
      <c r="C259" s="3" t="s">
        <v>172</v>
      </c>
      <c r="D259" s="3" t="s">
        <v>118</v>
      </c>
      <c r="E259" s="3" t="s">
        <v>220</v>
      </c>
      <c r="F259" s="3" t="s">
        <v>178</v>
      </c>
      <c r="G259" s="3" t="s">
        <v>0</v>
      </c>
      <c r="H259" s="3" t="s">
        <v>0</v>
      </c>
      <c r="I259" s="19" t="s">
        <v>0</v>
      </c>
      <c r="J259" s="22">
        <f t="shared" si="23"/>
        <v>333575.69</v>
      </c>
      <c r="K259" s="22">
        <f t="shared" si="23"/>
        <v>333575.69</v>
      </c>
      <c r="L259" s="22">
        <f t="shared" si="23"/>
        <v>333575.69</v>
      </c>
    </row>
    <row r="260" spans="1:12" x14ac:dyDescent="0.2">
      <c r="A260" s="2" t="s">
        <v>179</v>
      </c>
      <c r="B260" s="3" t="s">
        <v>12</v>
      </c>
      <c r="C260" s="3" t="s">
        <v>172</v>
      </c>
      <c r="D260" s="3" t="s">
        <v>118</v>
      </c>
      <c r="E260" s="3" t="s">
        <v>220</v>
      </c>
      <c r="F260" s="3" t="s">
        <v>178</v>
      </c>
      <c r="G260" s="31">
        <v>251</v>
      </c>
      <c r="H260" s="3" t="s">
        <v>0</v>
      </c>
      <c r="I260" s="19" t="s">
        <v>0</v>
      </c>
      <c r="J260" s="22">
        <f>J261</f>
        <v>333575.69</v>
      </c>
      <c r="K260" s="22">
        <f t="shared" si="23"/>
        <v>333575.69</v>
      </c>
      <c r="L260" s="22">
        <f t="shared" si="23"/>
        <v>333575.69</v>
      </c>
    </row>
    <row r="261" spans="1:12" ht="110.25" customHeight="1" x14ac:dyDescent="0.2">
      <c r="A261" s="30" t="s">
        <v>221</v>
      </c>
      <c r="B261" s="31" t="s">
        <v>12</v>
      </c>
      <c r="C261" s="31" t="s">
        <v>172</v>
      </c>
      <c r="D261" s="31" t="s">
        <v>118</v>
      </c>
      <c r="E261" s="31" t="s">
        <v>220</v>
      </c>
      <c r="F261" s="31" t="s">
        <v>178</v>
      </c>
      <c r="G261" s="34"/>
      <c r="H261" s="31" t="s">
        <v>0</v>
      </c>
      <c r="I261" s="32" t="s">
        <v>0</v>
      </c>
      <c r="J261" s="33">
        <v>333575.69</v>
      </c>
      <c r="K261" s="33">
        <v>333575.69</v>
      </c>
      <c r="L261" s="33">
        <v>333575.69</v>
      </c>
    </row>
    <row r="262" spans="1:12" x14ac:dyDescent="0.2">
      <c r="A262" s="34" t="s">
        <v>203</v>
      </c>
      <c r="B262" s="34"/>
      <c r="C262" s="34"/>
      <c r="D262" s="34"/>
      <c r="E262" s="34"/>
      <c r="F262" s="34"/>
      <c r="G262" s="21"/>
      <c r="H262" s="34"/>
      <c r="I262" s="34"/>
      <c r="J262" s="35">
        <v>0</v>
      </c>
      <c r="K262" s="35">
        <v>31400</v>
      </c>
      <c r="L262" s="35">
        <v>66300</v>
      </c>
    </row>
    <row r="265" spans="1:12" ht="25.5" customHeight="1" x14ac:dyDescent="0.2">
      <c r="H265" s="161" t="s">
        <v>239</v>
      </c>
      <c r="I265" s="161"/>
      <c r="J265" s="40">
        <f>J136+J181+J244</f>
        <v>19869598.989999998</v>
      </c>
      <c r="K265" s="40">
        <f t="shared" ref="K265:L265" si="24">K136+K181+K244</f>
        <v>6794668.7999999998</v>
      </c>
      <c r="L265" s="40">
        <f t="shared" si="24"/>
        <v>6724148.8000000007</v>
      </c>
    </row>
    <row r="266" spans="1:12" x14ac:dyDescent="0.2">
      <c r="H266" s="161" t="s">
        <v>240</v>
      </c>
      <c r="I266" s="161"/>
      <c r="J266" s="40">
        <f>J6-J265</f>
        <v>29535863.019999992</v>
      </c>
      <c r="K266" s="40">
        <f>K6-K265</f>
        <v>6261519.8999999976</v>
      </c>
      <c r="L266" s="40">
        <f>L6-L265</f>
        <v>6279987.4499999993</v>
      </c>
    </row>
  </sheetData>
  <mergeCells count="5">
    <mergeCell ref="A2:L2"/>
    <mergeCell ref="A3:L3"/>
    <mergeCell ref="A4:L4"/>
    <mergeCell ref="H265:I265"/>
    <mergeCell ref="H266:I266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66"/>
  <sheetViews>
    <sheetView workbookViewId="0">
      <selection activeCell="P5" sqref="P5"/>
    </sheetView>
  </sheetViews>
  <sheetFormatPr defaultRowHeight="12.75" x14ac:dyDescent="0.2"/>
  <cols>
    <col min="1" max="1" width="36" customWidth="1"/>
    <col min="2" max="2" width="8.83203125" customWidth="1"/>
    <col min="3" max="3" width="6.1640625" customWidth="1"/>
    <col min="4" max="4" width="6" customWidth="1"/>
    <col min="5" max="5" width="14.83203125" customWidth="1"/>
    <col min="6" max="6" width="6" customWidth="1"/>
    <col min="7" max="7" width="8.83203125" hidden="1" customWidth="1"/>
    <col min="8" max="8" width="11.83203125" hidden="1" customWidth="1"/>
    <col min="9" max="9" width="6.1640625" hidden="1" customWidth="1"/>
    <col min="10" max="10" width="14.83203125" customWidth="1"/>
    <col min="11" max="11" width="16.5" customWidth="1"/>
    <col min="12" max="12" width="17" customWidth="1"/>
    <col min="13" max="13" width="20.83203125" customWidth="1"/>
    <col min="14" max="14" width="11.6640625" customWidth="1"/>
    <col min="15" max="15" width="9.33203125" customWidth="1"/>
    <col min="16" max="16" width="36.1640625" customWidth="1"/>
    <col min="19" max="19" width="13.83203125" bestFit="1" customWidth="1"/>
    <col min="20" max="20" width="14.83203125" customWidth="1"/>
    <col min="21" max="21" width="12.6640625" bestFit="1" customWidth="1"/>
    <col min="22" max="22" width="10.83203125" bestFit="1" customWidth="1"/>
  </cols>
  <sheetData>
    <row r="1" spans="1:12" x14ac:dyDescent="0.2">
      <c r="A1" t="s">
        <v>0</v>
      </c>
    </row>
    <row r="2" spans="1:12" ht="53.25" customHeight="1" x14ac:dyDescent="0.2">
      <c r="A2" s="159" t="s">
        <v>241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64.150000000000006" customHeight="1" x14ac:dyDescent="0.2">
      <c r="A3" s="160" t="s">
        <v>228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1:12" x14ac:dyDescent="0.2">
      <c r="A4" s="159" t="s">
        <v>180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</row>
    <row r="5" spans="1:12" ht="105.2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8" t="s">
        <v>9</v>
      </c>
      <c r="J5" s="20" t="s">
        <v>197</v>
      </c>
      <c r="K5" s="20" t="s">
        <v>227</v>
      </c>
      <c r="L5" s="20" t="s">
        <v>229</v>
      </c>
    </row>
    <row r="6" spans="1:12" ht="16.5" hidden="1" customHeight="1" x14ac:dyDescent="0.2">
      <c r="A6" s="41" t="s">
        <v>10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8" t="s">
        <v>0</v>
      </c>
      <c r="J6" s="42">
        <f>J7</f>
        <v>49405462.00999999</v>
      </c>
      <c r="K6" s="42">
        <f>K7</f>
        <v>13056188.699999997</v>
      </c>
      <c r="L6" s="42">
        <f>L7</f>
        <v>13004136.25</v>
      </c>
    </row>
    <row r="7" spans="1:12" ht="72.599999999999994" customHeight="1" x14ac:dyDescent="0.2">
      <c r="A7" s="60" t="s">
        <v>11</v>
      </c>
      <c r="B7" s="61" t="s">
        <v>12</v>
      </c>
      <c r="C7" s="61" t="s">
        <v>0</v>
      </c>
      <c r="D7" s="61" t="s">
        <v>0</v>
      </c>
      <c r="E7" s="61" t="s">
        <v>0</v>
      </c>
      <c r="F7" s="61" t="s">
        <v>0</v>
      </c>
      <c r="G7" s="61" t="s">
        <v>0</v>
      </c>
      <c r="H7" s="61" t="s">
        <v>0</v>
      </c>
      <c r="I7" s="62" t="s">
        <v>0</v>
      </c>
      <c r="J7" s="63">
        <f>J8+J104+J124+J163+J179+J235+J243+J253+J262+J158</f>
        <v>49405462.00999999</v>
      </c>
      <c r="K7" s="63">
        <f>K8+K104+K124+K163+K179+K235+K243+K253+K262+K158</f>
        <v>13056188.699999997</v>
      </c>
      <c r="L7" s="63">
        <f>L8+L104+L124+L163+L179+L235+L243+L253+L262+L158</f>
        <v>13004136.25</v>
      </c>
    </row>
    <row r="8" spans="1:12" ht="14.45" customHeight="1" x14ac:dyDescent="0.2">
      <c r="A8" s="2" t="s">
        <v>243</v>
      </c>
      <c r="B8" s="3" t="s">
        <v>12</v>
      </c>
      <c r="C8" s="3" t="s">
        <v>14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19" t="s">
        <v>0</v>
      </c>
      <c r="J8" s="22">
        <f>J9+J70+J19+J68</f>
        <v>17576104.199999999</v>
      </c>
      <c r="K8" s="22">
        <f>K9+K70+K19+K68</f>
        <v>5581735.5099999998</v>
      </c>
      <c r="L8" s="22">
        <f>L9+L70+L19+L68</f>
        <v>5581735.5099999998</v>
      </c>
    </row>
    <row r="9" spans="1:12" ht="57.6" customHeight="1" x14ac:dyDescent="0.2">
      <c r="A9" s="2" t="s">
        <v>15</v>
      </c>
      <c r="B9" s="3" t="s">
        <v>12</v>
      </c>
      <c r="C9" s="3" t="s">
        <v>14</v>
      </c>
      <c r="D9" s="3" t="s">
        <v>16</v>
      </c>
      <c r="E9" s="3" t="s">
        <v>0</v>
      </c>
      <c r="F9" s="3" t="s">
        <v>0</v>
      </c>
      <c r="G9" s="3" t="s">
        <v>0</v>
      </c>
      <c r="H9" s="3" t="s">
        <v>0</v>
      </c>
      <c r="I9" s="19" t="s">
        <v>0</v>
      </c>
      <c r="J9" s="22">
        <f>J10</f>
        <v>1806542.25</v>
      </c>
      <c r="K9" s="22">
        <f t="shared" ref="K9:L13" si="0">K10</f>
        <v>1806542.25</v>
      </c>
      <c r="L9" s="22">
        <f t="shared" si="0"/>
        <v>1806542.25</v>
      </c>
    </row>
    <row r="10" spans="1:12" ht="14.45" customHeight="1" x14ac:dyDescent="0.2">
      <c r="A10" s="2" t="s">
        <v>17</v>
      </c>
      <c r="B10" s="3" t="s">
        <v>12</v>
      </c>
      <c r="C10" s="3" t="s">
        <v>14</v>
      </c>
      <c r="D10" s="3" t="s">
        <v>16</v>
      </c>
      <c r="E10" s="3" t="s">
        <v>18</v>
      </c>
      <c r="F10" s="3" t="s">
        <v>0</v>
      </c>
      <c r="G10" s="3" t="s">
        <v>0</v>
      </c>
      <c r="H10" s="3" t="s">
        <v>0</v>
      </c>
      <c r="I10" s="19" t="s">
        <v>0</v>
      </c>
      <c r="J10" s="22">
        <f>J11</f>
        <v>1806542.25</v>
      </c>
      <c r="K10" s="22">
        <f t="shared" si="0"/>
        <v>1806542.25</v>
      </c>
      <c r="L10" s="22">
        <f t="shared" si="0"/>
        <v>1806542.25</v>
      </c>
    </row>
    <row r="11" spans="1:12" ht="43.35" customHeight="1" x14ac:dyDescent="0.2">
      <c r="A11" s="2" t="s">
        <v>19</v>
      </c>
      <c r="B11" s="3" t="s">
        <v>12</v>
      </c>
      <c r="C11" s="3" t="s">
        <v>14</v>
      </c>
      <c r="D11" s="3" t="s">
        <v>16</v>
      </c>
      <c r="E11" s="3" t="s">
        <v>20</v>
      </c>
      <c r="F11" s="3" t="s">
        <v>0</v>
      </c>
      <c r="G11" s="3" t="s">
        <v>0</v>
      </c>
      <c r="H11" s="3" t="s">
        <v>0</v>
      </c>
      <c r="I11" s="19" t="s">
        <v>0</v>
      </c>
      <c r="J11" s="22">
        <f>J12</f>
        <v>1806542.25</v>
      </c>
      <c r="K11" s="22">
        <f t="shared" si="0"/>
        <v>1806542.25</v>
      </c>
      <c r="L11" s="22">
        <f t="shared" si="0"/>
        <v>1806542.25</v>
      </c>
    </row>
    <row r="12" spans="1:12" ht="28.9" customHeight="1" x14ac:dyDescent="0.2">
      <c r="A12" s="2" t="s">
        <v>21</v>
      </c>
      <c r="B12" s="3" t="s">
        <v>12</v>
      </c>
      <c r="C12" s="3" t="s">
        <v>14</v>
      </c>
      <c r="D12" s="3" t="s">
        <v>16</v>
      </c>
      <c r="E12" s="3" t="s">
        <v>22</v>
      </c>
      <c r="F12" s="3" t="s">
        <v>0</v>
      </c>
      <c r="G12" s="3" t="s">
        <v>0</v>
      </c>
      <c r="H12" s="3" t="s">
        <v>0</v>
      </c>
      <c r="I12" s="19" t="s">
        <v>0</v>
      </c>
      <c r="J12" s="22">
        <f>J13</f>
        <v>1806542.25</v>
      </c>
      <c r="K12" s="22">
        <f t="shared" si="0"/>
        <v>1806542.25</v>
      </c>
      <c r="L12" s="22">
        <f t="shared" si="0"/>
        <v>1806542.25</v>
      </c>
    </row>
    <row r="13" spans="1:12" ht="14.45" customHeight="1" x14ac:dyDescent="0.2">
      <c r="A13" s="2" t="s">
        <v>23</v>
      </c>
      <c r="B13" s="3" t="s">
        <v>12</v>
      </c>
      <c r="C13" s="3" t="s">
        <v>14</v>
      </c>
      <c r="D13" s="3" t="s">
        <v>16</v>
      </c>
      <c r="E13" s="3" t="s">
        <v>22</v>
      </c>
      <c r="F13" s="3" t="s">
        <v>24</v>
      </c>
      <c r="G13" s="3" t="s">
        <v>0</v>
      </c>
      <c r="H13" s="3" t="s">
        <v>0</v>
      </c>
      <c r="I13" s="19" t="s">
        <v>0</v>
      </c>
      <c r="J13" s="22">
        <f>J14</f>
        <v>1806542.25</v>
      </c>
      <c r="K13" s="22">
        <f t="shared" si="0"/>
        <v>1806542.25</v>
      </c>
      <c r="L13" s="22">
        <f t="shared" si="0"/>
        <v>1806542.25</v>
      </c>
    </row>
    <row r="14" spans="1:12" ht="28.9" customHeight="1" x14ac:dyDescent="0.2">
      <c r="A14" s="2" t="s">
        <v>25</v>
      </c>
      <c r="B14" s="3" t="s">
        <v>12</v>
      </c>
      <c r="C14" s="3" t="s">
        <v>14</v>
      </c>
      <c r="D14" s="3" t="s">
        <v>16</v>
      </c>
      <c r="E14" s="3" t="s">
        <v>22</v>
      </c>
      <c r="F14" s="3">
        <v>120</v>
      </c>
      <c r="G14" s="3" t="s">
        <v>0</v>
      </c>
      <c r="H14" s="3" t="s">
        <v>0</v>
      </c>
      <c r="I14" s="19" t="s">
        <v>0</v>
      </c>
      <c r="J14" s="22">
        <f>J15+J17</f>
        <v>1806542.25</v>
      </c>
      <c r="K14" s="22">
        <f>K15+K17</f>
        <v>1806542.25</v>
      </c>
      <c r="L14" s="22">
        <f>L15+L17</f>
        <v>1806542.25</v>
      </c>
    </row>
    <row r="15" spans="1:12" ht="14.45" customHeight="1" x14ac:dyDescent="0.2">
      <c r="A15" s="2" t="s">
        <v>27</v>
      </c>
      <c r="B15" s="3" t="s">
        <v>12</v>
      </c>
      <c r="C15" s="3" t="s">
        <v>14</v>
      </c>
      <c r="D15" s="3" t="s">
        <v>16</v>
      </c>
      <c r="E15" s="3" t="s">
        <v>22</v>
      </c>
      <c r="F15" s="3">
        <v>121</v>
      </c>
      <c r="G15" s="3" t="s">
        <v>0</v>
      </c>
      <c r="H15" s="3" t="s">
        <v>0</v>
      </c>
      <c r="I15" s="19" t="s">
        <v>0</v>
      </c>
      <c r="J15" s="22">
        <f>J16</f>
        <v>1260966.49</v>
      </c>
      <c r="K15" s="22">
        <f>K16</f>
        <v>1260966.49</v>
      </c>
      <c r="L15" s="22">
        <f>L16</f>
        <v>1260966.49</v>
      </c>
    </row>
    <row r="16" spans="1:12" ht="14.45" customHeight="1" x14ac:dyDescent="0.2">
      <c r="A16" s="4" t="s">
        <v>29</v>
      </c>
      <c r="B16" s="5" t="s">
        <v>12</v>
      </c>
      <c r="C16" s="5" t="s">
        <v>14</v>
      </c>
      <c r="D16" s="5" t="s">
        <v>16</v>
      </c>
      <c r="E16" s="5" t="s">
        <v>22</v>
      </c>
      <c r="F16" s="5">
        <v>121</v>
      </c>
      <c r="G16" s="5" t="s">
        <v>30</v>
      </c>
      <c r="H16" s="5" t="s">
        <v>0</v>
      </c>
      <c r="I16" s="23" t="s">
        <v>0</v>
      </c>
      <c r="J16" s="27">
        <v>1260966.49</v>
      </c>
      <c r="K16" s="27">
        <v>1260966.49</v>
      </c>
      <c r="L16" s="27">
        <v>1260966.49</v>
      </c>
    </row>
    <row r="17" spans="1:12" ht="72.599999999999994" customHeight="1" x14ac:dyDescent="0.2">
      <c r="A17" s="2" t="s">
        <v>31</v>
      </c>
      <c r="B17" s="3" t="s">
        <v>12</v>
      </c>
      <c r="C17" s="3" t="s">
        <v>14</v>
      </c>
      <c r="D17" s="3" t="s">
        <v>16</v>
      </c>
      <c r="E17" s="3" t="s">
        <v>22</v>
      </c>
      <c r="F17" s="3">
        <v>129</v>
      </c>
      <c r="G17" s="3" t="s">
        <v>0</v>
      </c>
      <c r="H17" s="3" t="s">
        <v>0</v>
      </c>
      <c r="I17" s="19" t="s">
        <v>0</v>
      </c>
      <c r="J17" s="22">
        <f>J18</f>
        <v>545575.76</v>
      </c>
      <c r="K17" s="22">
        <f>K18</f>
        <v>545575.76</v>
      </c>
      <c r="L17" s="22">
        <f>L18</f>
        <v>545575.76</v>
      </c>
    </row>
    <row r="18" spans="1:12" ht="28.9" customHeight="1" x14ac:dyDescent="0.2">
      <c r="A18" s="4" t="s">
        <v>32</v>
      </c>
      <c r="B18" s="5" t="s">
        <v>12</v>
      </c>
      <c r="C18" s="5" t="s">
        <v>14</v>
      </c>
      <c r="D18" s="5" t="s">
        <v>16</v>
      </c>
      <c r="E18" s="5" t="s">
        <v>22</v>
      </c>
      <c r="F18" s="5">
        <v>129</v>
      </c>
      <c r="G18" s="5" t="s">
        <v>33</v>
      </c>
      <c r="H18" s="5" t="s">
        <v>0</v>
      </c>
      <c r="I18" s="23" t="s">
        <v>0</v>
      </c>
      <c r="J18" s="27">
        <v>545575.76</v>
      </c>
      <c r="K18" s="27">
        <v>545575.76</v>
      </c>
      <c r="L18" s="27">
        <v>545575.76</v>
      </c>
    </row>
    <row r="19" spans="1:12" ht="81.75" customHeight="1" x14ac:dyDescent="0.2">
      <c r="A19" s="2" t="s">
        <v>34</v>
      </c>
      <c r="B19" s="3" t="s">
        <v>12</v>
      </c>
      <c r="C19" s="3" t="s">
        <v>14</v>
      </c>
      <c r="D19" s="3" t="s">
        <v>35</v>
      </c>
      <c r="E19" s="3" t="s">
        <v>0</v>
      </c>
      <c r="F19" s="3" t="s">
        <v>0</v>
      </c>
      <c r="G19" s="3" t="s">
        <v>0</v>
      </c>
      <c r="H19" s="3" t="s">
        <v>0</v>
      </c>
      <c r="I19" s="19" t="s">
        <v>0</v>
      </c>
      <c r="J19" s="22">
        <f>J20</f>
        <v>5095899.21</v>
      </c>
      <c r="K19" s="22">
        <f>K20</f>
        <v>3765193.26</v>
      </c>
      <c r="L19" s="22">
        <f t="shared" ref="K19:L21" si="1">L20</f>
        <v>3765193.26</v>
      </c>
    </row>
    <row r="20" spans="1:12" ht="14.45" customHeight="1" x14ac:dyDescent="0.2">
      <c r="A20" s="2" t="s">
        <v>17</v>
      </c>
      <c r="B20" s="3" t="s">
        <v>12</v>
      </c>
      <c r="C20" s="3" t="s">
        <v>14</v>
      </c>
      <c r="D20" s="3" t="s">
        <v>35</v>
      </c>
      <c r="E20" s="3" t="s">
        <v>18</v>
      </c>
      <c r="F20" s="3" t="s">
        <v>0</v>
      </c>
      <c r="G20" s="3" t="s">
        <v>0</v>
      </c>
      <c r="H20" s="3" t="s">
        <v>0</v>
      </c>
      <c r="I20" s="19" t="s">
        <v>0</v>
      </c>
      <c r="J20" s="22">
        <f>J21</f>
        <v>5095899.21</v>
      </c>
      <c r="K20" s="22">
        <f t="shared" si="1"/>
        <v>3765193.26</v>
      </c>
      <c r="L20" s="22">
        <f t="shared" si="1"/>
        <v>3765193.26</v>
      </c>
    </row>
    <row r="21" spans="1:12" ht="43.35" customHeight="1" x14ac:dyDescent="0.2">
      <c r="A21" s="2" t="s">
        <v>19</v>
      </c>
      <c r="B21" s="3" t="s">
        <v>12</v>
      </c>
      <c r="C21" s="3" t="s">
        <v>14</v>
      </c>
      <c r="D21" s="3" t="s">
        <v>35</v>
      </c>
      <c r="E21" s="3" t="s">
        <v>20</v>
      </c>
      <c r="F21" s="3" t="s">
        <v>0</v>
      </c>
      <c r="G21" s="3" t="s">
        <v>0</v>
      </c>
      <c r="H21" s="3" t="s">
        <v>0</v>
      </c>
      <c r="I21" s="19" t="s">
        <v>0</v>
      </c>
      <c r="J21" s="22">
        <f>J22</f>
        <v>5095899.21</v>
      </c>
      <c r="K21" s="22">
        <f t="shared" si="1"/>
        <v>3765193.26</v>
      </c>
      <c r="L21" s="22">
        <f t="shared" si="1"/>
        <v>3765193.26</v>
      </c>
    </row>
    <row r="22" spans="1:12" ht="28.9" customHeight="1" x14ac:dyDescent="0.2">
      <c r="A22" s="2" t="s">
        <v>36</v>
      </c>
      <c r="B22" s="3" t="s">
        <v>12</v>
      </c>
      <c r="C22" s="3" t="s">
        <v>14</v>
      </c>
      <c r="D22" s="3" t="s">
        <v>35</v>
      </c>
      <c r="E22" s="3" t="s">
        <v>37</v>
      </c>
      <c r="F22" s="3" t="s">
        <v>0</v>
      </c>
      <c r="G22" s="3" t="s">
        <v>0</v>
      </c>
      <c r="H22" s="3" t="s">
        <v>0</v>
      </c>
      <c r="I22" s="19" t="s">
        <v>0</v>
      </c>
      <c r="J22" s="22">
        <f>J23+J38+J58</f>
        <v>5095899.21</v>
      </c>
      <c r="K22" s="22">
        <f>K23+K38+K58</f>
        <v>3765193.26</v>
      </c>
      <c r="L22" s="22">
        <f>L23+L38+L58</f>
        <v>3765193.26</v>
      </c>
    </row>
    <row r="23" spans="1:12" ht="14.45" customHeight="1" x14ac:dyDescent="0.2">
      <c r="A23" s="2" t="s">
        <v>23</v>
      </c>
      <c r="B23" s="3" t="s">
        <v>12</v>
      </c>
      <c r="C23" s="3" t="s">
        <v>14</v>
      </c>
      <c r="D23" s="3" t="s">
        <v>35</v>
      </c>
      <c r="E23" s="3" t="s">
        <v>37</v>
      </c>
      <c r="F23" s="3" t="s">
        <v>24</v>
      </c>
      <c r="G23" s="3" t="s">
        <v>0</v>
      </c>
      <c r="H23" s="3" t="s">
        <v>0</v>
      </c>
      <c r="I23" s="19" t="s">
        <v>0</v>
      </c>
      <c r="J23" s="22">
        <f>J28+J24</f>
        <v>3919953.26</v>
      </c>
      <c r="K23" s="22">
        <f>K28+K24</f>
        <v>3765193.26</v>
      </c>
      <c r="L23" s="22">
        <f>L28+L24</f>
        <v>3765193.26</v>
      </c>
    </row>
    <row r="24" spans="1:12" ht="28.9" hidden="1" customHeight="1" x14ac:dyDescent="0.2">
      <c r="A24" s="2" t="s">
        <v>25</v>
      </c>
      <c r="B24" s="3" t="s">
        <v>12</v>
      </c>
      <c r="C24" s="3" t="s">
        <v>14</v>
      </c>
      <c r="D24" s="3" t="s">
        <v>35</v>
      </c>
      <c r="E24" s="3" t="s">
        <v>37</v>
      </c>
      <c r="F24" s="3" t="s">
        <v>26</v>
      </c>
      <c r="G24" s="3" t="s">
        <v>0</v>
      </c>
      <c r="H24" s="3" t="s">
        <v>0</v>
      </c>
      <c r="I24" s="19" t="s">
        <v>0</v>
      </c>
      <c r="J24" s="22">
        <f>J25</f>
        <v>0</v>
      </c>
      <c r="K24" s="21">
        <v>0</v>
      </c>
      <c r="L24" s="21">
        <v>0</v>
      </c>
    </row>
    <row r="25" spans="1:12" ht="43.35" hidden="1" customHeight="1" x14ac:dyDescent="0.2">
      <c r="A25" s="2" t="s">
        <v>38</v>
      </c>
      <c r="B25" s="3" t="s">
        <v>12</v>
      </c>
      <c r="C25" s="3" t="s">
        <v>14</v>
      </c>
      <c r="D25" s="3" t="s">
        <v>35</v>
      </c>
      <c r="E25" s="3" t="s">
        <v>37</v>
      </c>
      <c r="F25" s="3" t="s">
        <v>39</v>
      </c>
      <c r="G25" s="3" t="s">
        <v>0</v>
      </c>
      <c r="H25" s="3" t="s">
        <v>0</v>
      </c>
      <c r="I25" s="19" t="s">
        <v>0</v>
      </c>
      <c r="J25" s="22">
        <f>J26</f>
        <v>0</v>
      </c>
      <c r="K25" s="21">
        <v>0</v>
      </c>
      <c r="L25" s="21">
        <v>0</v>
      </c>
    </row>
    <row r="26" spans="1:12" ht="28.9" hidden="1" customHeight="1" x14ac:dyDescent="0.2">
      <c r="A26" s="4" t="s">
        <v>40</v>
      </c>
      <c r="B26" s="5" t="s">
        <v>12</v>
      </c>
      <c r="C26" s="5" t="s">
        <v>14</v>
      </c>
      <c r="D26" s="5" t="s">
        <v>35</v>
      </c>
      <c r="E26" s="5" t="s">
        <v>37</v>
      </c>
      <c r="F26" s="5" t="s">
        <v>39</v>
      </c>
      <c r="G26" s="5" t="s">
        <v>41</v>
      </c>
      <c r="H26" s="5" t="s">
        <v>0</v>
      </c>
      <c r="I26" s="23" t="s">
        <v>0</v>
      </c>
      <c r="J26" s="27">
        <f>J27</f>
        <v>0</v>
      </c>
      <c r="K26" s="21">
        <v>0</v>
      </c>
      <c r="L26" s="21">
        <v>0</v>
      </c>
    </row>
    <row r="27" spans="1:12" ht="28.9" hidden="1" customHeight="1" x14ac:dyDescent="0.2">
      <c r="A27" s="4" t="s">
        <v>42</v>
      </c>
      <c r="B27" s="5" t="s">
        <v>12</v>
      </c>
      <c r="C27" s="5" t="s">
        <v>14</v>
      </c>
      <c r="D27" s="5" t="s">
        <v>35</v>
      </c>
      <c r="E27" s="5" t="s">
        <v>37</v>
      </c>
      <c r="F27" s="5" t="s">
        <v>39</v>
      </c>
      <c r="G27" s="5" t="s">
        <v>41</v>
      </c>
      <c r="H27" s="5" t="s">
        <v>0</v>
      </c>
      <c r="I27" s="23" t="s">
        <v>43</v>
      </c>
      <c r="J27" s="27">
        <v>0</v>
      </c>
      <c r="K27" s="21">
        <v>0</v>
      </c>
      <c r="L27" s="21">
        <v>0</v>
      </c>
    </row>
    <row r="28" spans="1:12" ht="28.9" customHeight="1" x14ac:dyDescent="0.2">
      <c r="A28" s="2" t="s">
        <v>44</v>
      </c>
      <c r="B28" s="3" t="s">
        <v>12</v>
      </c>
      <c r="C28" s="3" t="s">
        <v>14</v>
      </c>
      <c r="D28" s="3" t="s">
        <v>35</v>
      </c>
      <c r="E28" s="3" t="s">
        <v>37</v>
      </c>
      <c r="F28" s="3" t="s">
        <v>45</v>
      </c>
      <c r="G28" s="3" t="s">
        <v>0</v>
      </c>
      <c r="H28" s="3" t="s">
        <v>0</v>
      </c>
      <c r="I28" s="19" t="s">
        <v>0</v>
      </c>
      <c r="J28" s="22">
        <f>J29+J36+J31</f>
        <v>3919953.26</v>
      </c>
      <c r="K28" s="22">
        <f>K29+K36+K31</f>
        <v>3765193.26</v>
      </c>
      <c r="L28" s="22">
        <f>L29+L36+L31</f>
        <v>3765193.26</v>
      </c>
    </row>
    <row r="29" spans="1:12" ht="45" customHeight="1" x14ac:dyDescent="0.2">
      <c r="A29" s="2" t="s">
        <v>46</v>
      </c>
      <c r="B29" s="3" t="s">
        <v>12</v>
      </c>
      <c r="C29" s="3" t="s">
        <v>14</v>
      </c>
      <c r="D29" s="3" t="s">
        <v>35</v>
      </c>
      <c r="E29" s="3" t="s">
        <v>37</v>
      </c>
      <c r="F29" s="3" t="s">
        <v>47</v>
      </c>
      <c r="G29" s="3" t="s">
        <v>0</v>
      </c>
      <c r="H29" s="3" t="s">
        <v>0</v>
      </c>
      <c r="I29" s="19" t="s">
        <v>0</v>
      </c>
      <c r="J29" s="22">
        <f>J30</f>
        <v>2891853.5</v>
      </c>
      <c r="K29" s="22">
        <f>K30</f>
        <v>2891853.5</v>
      </c>
      <c r="L29" s="22">
        <f>L30</f>
        <v>2891853.5</v>
      </c>
    </row>
    <row r="30" spans="1:12" ht="14.45" customHeight="1" x14ac:dyDescent="0.2">
      <c r="A30" s="4" t="s">
        <v>29</v>
      </c>
      <c r="B30" s="5" t="s">
        <v>12</v>
      </c>
      <c r="C30" s="5" t="s">
        <v>14</v>
      </c>
      <c r="D30" s="5" t="s">
        <v>35</v>
      </c>
      <c r="E30" s="5" t="s">
        <v>37</v>
      </c>
      <c r="F30" s="5" t="s">
        <v>47</v>
      </c>
      <c r="G30" s="5" t="s">
        <v>30</v>
      </c>
      <c r="H30" s="5" t="s">
        <v>0</v>
      </c>
      <c r="I30" s="23" t="s">
        <v>0</v>
      </c>
      <c r="J30" s="27">
        <v>2891853.5</v>
      </c>
      <c r="K30" s="27">
        <v>2891853.5</v>
      </c>
      <c r="L30" s="27">
        <v>2891853.5</v>
      </c>
    </row>
    <row r="31" spans="1:12" ht="57.6" customHeight="1" x14ac:dyDescent="0.2">
      <c r="A31" s="2" t="s">
        <v>48</v>
      </c>
      <c r="B31" s="3" t="s">
        <v>12</v>
      </c>
      <c r="C31" s="3" t="s">
        <v>14</v>
      </c>
      <c r="D31" s="3" t="s">
        <v>35</v>
      </c>
      <c r="E31" s="3" t="s">
        <v>37</v>
      </c>
      <c r="F31" s="3" t="s">
        <v>49</v>
      </c>
      <c r="G31" s="3" t="s">
        <v>0</v>
      </c>
      <c r="H31" s="3" t="s">
        <v>0</v>
      </c>
      <c r="I31" s="19" t="s">
        <v>0</v>
      </c>
      <c r="J31" s="22">
        <f>J34+J32</f>
        <v>154760</v>
      </c>
      <c r="K31" s="22">
        <f>K34+K32</f>
        <v>0</v>
      </c>
      <c r="L31" s="22">
        <f>L34+L32</f>
        <v>0</v>
      </c>
    </row>
    <row r="32" spans="1:12" ht="27.75" customHeight="1" x14ac:dyDescent="0.2">
      <c r="A32" s="7" t="s">
        <v>205</v>
      </c>
      <c r="B32" s="5" t="s">
        <v>12</v>
      </c>
      <c r="C32" s="5" t="s">
        <v>14</v>
      </c>
      <c r="D32" s="5" t="s">
        <v>35</v>
      </c>
      <c r="E32" s="5" t="s">
        <v>37</v>
      </c>
      <c r="F32" s="5">
        <v>122</v>
      </c>
      <c r="G32" s="5">
        <v>212</v>
      </c>
      <c r="H32" s="3"/>
      <c r="I32" s="19"/>
      <c r="J32" s="28">
        <f>J33</f>
        <v>4760</v>
      </c>
      <c r="K32" s="28">
        <v>0</v>
      </c>
      <c r="L32" s="28">
        <v>0</v>
      </c>
    </row>
    <row r="33" spans="1:22" ht="27.75" customHeight="1" x14ac:dyDescent="0.2">
      <c r="A33" s="7" t="s">
        <v>206</v>
      </c>
      <c r="B33" s="5" t="s">
        <v>12</v>
      </c>
      <c r="C33" s="5" t="s">
        <v>14</v>
      </c>
      <c r="D33" s="5" t="s">
        <v>35</v>
      </c>
      <c r="E33" s="5" t="s">
        <v>37</v>
      </c>
      <c r="F33" s="5">
        <v>122</v>
      </c>
      <c r="G33" s="5">
        <v>212</v>
      </c>
      <c r="H33" s="3"/>
      <c r="I33" s="24">
        <v>1104</v>
      </c>
      <c r="J33" s="28">
        <v>4760</v>
      </c>
      <c r="K33" s="28">
        <v>0</v>
      </c>
      <c r="L33" s="28">
        <v>0</v>
      </c>
    </row>
    <row r="34" spans="1:22" ht="14.45" customHeight="1" x14ac:dyDescent="0.2">
      <c r="A34" s="4" t="s">
        <v>50</v>
      </c>
      <c r="B34" s="5" t="s">
        <v>12</v>
      </c>
      <c r="C34" s="5" t="s">
        <v>14</v>
      </c>
      <c r="D34" s="5" t="s">
        <v>35</v>
      </c>
      <c r="E34" s="5" t="s">
        <v>37</v>
      </c>
      <c r="F34" s="5" t="s">
        <v>49</v>
      </c>
      <c r="G34" s="5">
        <v>214</v>
      </c>
      <c r="H34" s="5" t="s">
        <v>0</v>
      </c>
      <c r="I34" s="23" t="s">
        <v>0</v>
      </c>
      <c r="J34" s="27">
        <f>J35</f>
        <v>150000</v>
      </c>
      <c r="K34" s="27">
        <f>K35</f>
        <v>0</v>
      </c>
      <c r="L34" s="27">
        <f>L35</f>
        <v>0</v>
      </c>
    </row>
    <row r="35" spans="1:22" ht="28.9" customHeight="1" x14ac:dyDescent="0.2">
      <c r="A35" s="4" t="s">
        <v>42</v>
      </c>
      <c r="B35" s="5" t="s">
        <v>12</v>
      </c>
      <c r="C35" s="5" t="s">
        <v>14</v>
      </c>
      <c r="D35" s="5" t="s">
        <v>35</v>
      </c>
      <c r="E35" s="5" t="s">
        <v>37</v>
      </c>
      <c r="F35" s="5" t="s">
        <v>49</v>
      </c>
      <c r="G35" s="5">
        <v>214</v>
      </c>
      <c r="H35" s="5" t="s">
        <v>0</v>
      </c>
      <c r="I35" s="23">
        <v>1101</v>
      </c>
      <c r="J35" s="27">
        <v>150000</v>
      </c>
      <c r="K35" s="27">
        <v>0</v>
      </c>
      <c r="L35" s="27">
        <v>0</v>
      </c>
    </row>
    <row r="36" spans="1:22" ht="76.5" x14ac:dyDescent="0.2">
      <c r="A36" s="2" t="s">
        <v>54</v>
      </c>
      <c r="B36" s="3" t="s">
        <v>12</v>
      </c>
      <c r="C36" s="3" t="s">
        <v>14</v>
      </c>
      <c r="D36" s="3" t="s">
        <v>35</v>
      </c>
      <c r="E36" s="3" t="s">
        <v>37</v>
      </c>
      <c r="F36" s="3" t="s">
        <v>55</v>
      </c>
      <c r="G36" s="3" t="s">
        <v>0</v>
      </c>
      <c r="H36" s="3" t="s">
        <v>0</v>
      </c>
      <c r="I36" s="19" t="s">
        <v>0</v>
      </c>
      <c r="J36" s="22">
        <f>J37</f>
        <v>873339.76</v>
      </c>
      <c r="K36" s="22">
        <f>K37</f>
        <v>873339.76</v>
      </c>
      <c r="L36" s="22">
        <f>L37</f>
        <v>873339.76</v>
      </c>
    </row>
    <row r="37" spans="1:22" ht="28.9" customHeight="1" x14ac:dyDescent="0.2">
      <c r="A37" s="4" t="s">
        <v>32</v>
      </c>
      <c r="B37" s="5" t="s">
        <v>12</v>
      </c>
      <c r="C37" s="5" t="s">
        <v>14</v>
      </c>
      <c r="D37" s="5" t="s">
        <v>35</v>
      </c>
      <c r="E37" s="5" t="s">
        <v>37</v>
      </c>
      <c r="F37" s="5" t="s">
        <v>55</v>
      </c>
      <c r="G37" s="5" t="s">
        <v>33</v>
      </c>
      <c r="H37" s="5" t="s">
        <v>0</v>
      </c>
      <c r="I37" s="23" t="s">
        <v>0</v>
      </c>
      <c r="J37" s="27">
        <v>873339.76</v>
      </c>
      <c r="K37" s="27">
        <v>873339.76</v>
      </c>
      <c r="L37" s="27">
        <v>873339.76</v>
      </c>
    </row>
    <row r="38" spans="1:22" ht="28.9" customHeight="1" x14ac:dyDescent="0.2">
      <c r="A38" s="2" t="s">
        <v>56</v>
      </c>
      <c r="B38" s="3" t="s">
        <v>12</v>
      </c>
      <c r="C38" s="3" t="s">
        <v>14</v>
      </c>
      <c r="D38" s="3" t="s">
        <v>35</v>
      </c>
      <c r="E38" s="3" t="s">
        <v>37</v>
      </c>
      <c r="F38" s="3" t="s">
        <v>57</v>
      </c>
      <c r="G38" s="3" t="s">
        <v>0</v>
      </c>
      <c r="H38" s="3" t="s">
        <v>0</v>
      </c>
      <c r="I38" s="19" t="s">
        <v>0</v>
      </c>
      <c r="J38" s="22">
        <f>J39</f>
        <v>915945.95</v>
      </c>
      <c r="K38" s="22">
        <f>K39</f>
        <v>0</v>
      </c>
      <c r="L38" s="22">
        <f>L39</f>
        <v>0</v>
      </c>
    </row>
    <row r="39" spans="1:22" ht="28.9" customHeight="1" x14ac:dyDescent="0.2">
      <c r="A39" s="2" t="s">
        <v>58</v>
      </c>
      <c r="B39" s="3" t="s">
        <v>12</v>
      </c>
      <c r="C39" s="3" t="s">
        <v>14</v>
      </c>
      <c r="D39" s="3" t="s">
        <v>35</v>
      </c>
      <c r="E39" s="3" t="s">
        <v>37</v>
      </c>
      <c r="F39" s="3" t="s">
        <v>59</v>
      </c>
      <c r="G39" s="3" t="s">
        <v>0</v>
      </c>
      <c r="H39" s="3" t="s">
        <v>0</v>
      </c>
      <c r="I39" s="19" t="s">
        <v>0</v>
      </c>
      <c r="J39" s="22">
        <f>J40+J44+J54</f>
        <v>915945.95</v>
      </c>
      <c r="K39" s="22">
        <f>K40+K44+K54</f>
        <v>0</v>
      </c>
      <c r="L39" s="22">
        <f t="shared" ref="L39" si="2">L40+L44+L54</f>
        <v>0</v>
      </c>
    </row>
    <row r="40" spans="1:22" ht="28.9" customHeight="1" x14ac:dyDescent="0.2">
      <c r="A40" s="2" t="s">
        <v>60</v>
      </c>
      <c r="B40" s="3" t="s">
        <v>12</v>
      </c>
      <c r="C40" s="3" t="s">
        <v>14</v>
      </c>
      <c r="D40" s="3" t="s">
        <v>35</v>
      </c>
      <c r="E40" s="3" t="s">
        <v>37</v>
      </c>
      <c r="F40" s="3" t="s">
        <v>61</v>
      </c>
      <c r="G40" s="3" t="s">
        <v>0</v>
      </c>
      <c r="H40" s="3" t="s">
        <v>0</v>
      </c>
      <c r="I40" s="19" t="s">
        <v>0</v>
      </c>
      <c r="J40" s="22">
        <f>J41+J42</f>
        <v>454690</v>
      </c>
      <c r="K40" s="22">
        <f>K41+K42</f>
        <v>0</v>
      </c>
      <c r="L40" s="22">
        <f>L41+L42</f>
        <v>0</v>
      </c>
    </row>
    <row r="41" spans="1:22" ht="14.45" customHeight="1" x14ac:dyDescent="0.2">
      <c r="A41" s="4" t="s">
        <v>62</v>
      </c>
      <c r="B41" s="5" t="s">
        <v>12</v>
      </c>
      <c r="C41" s="5" t="s">
        <v>14</v>
      </c>
      <c r="D41" s="5" t="s">
        <v>35</v>
      </c>
      <c r="E41" s="5" t="s">
        <v>37</v>
      </c>
      <c r="F41" s="5" t="s">
        <v>61</v>
      </c>
      <c r="G41" s="5" t="s">
        <v>63</v>
      </c>
      <c r="H41" s="5" t="s">
        <v>0</v>
      </c>
      <c r="I41" s="23" t="s">
        <v>0</v>
      </c>
      <c r="J41" s="27">
        <f>144000+10690</f>
        <v>154690</v>
      </c>
      <c r="K41" s="27">
        <v>0</v>
      </c>
      <c r="L41" s="27">
        <v>0</v>
      </c>
    </row>
    <row r="42" spans="1:22" ht="14.45" customHeight="1" x14ac:dyDescent="0.2">
      <c r="A42" s="4" t="s">
        <v>64</v>
      </c>
      <c r="B42" s="5" t="s">
        <v>12</v>
      </c>
      <c r="C42" s="5" t="s">
        <v>14</v>
      </c>
      <c r="D42" s="5" t="s">
        <v>35</v>
      </c>
      <c r="E42" s="5" t="s">
        <v>37</v>
      </c>
      <c r="F42" s="5" t="s">
        <v>61</v>
      </c>
      <c r="G42" s="5" t="s">
        <v>65</v>
      </c>
      <c r="H42" s="5" t="s">
        <v>0</v>
      </c>
      <c r="I42" s="23" t="s">
        <v>0</v>
      </c>
      <c r="J42" s="27">
        <f>J43</f>
        <v>300000</v>
      </c>
      <c r="K42" s="27">
        <v>0</v>
      </c>
      <c r="L42" s="27">
        <v>0</v>
      </c>
    </row>
    <row r="43" spans="1:22" ht="28.9" customHeight="1" x14ac:dyDescent="0.2">
      <c r="A43" s="4" t="s">
        <v>66</v>
      </c>
      <c r="B43" s="5" t="s">
        <v>12</v>
      </c>
      <c r="C43" s="5" t="s">
        <v>14</v>
      </c>
      <c r="D43" s="5" t="s">
        <v>35</v>
      </c>
      <c r="E43" s="5" t="s">
        <v>37</v>
      </c>
      <c r="F43" s="5" t="s">
        <v>61</v>
      </c>
      <c r="G43" s="5" t="s">
        <v>65</v>
      </c>
      <c r="H43" s="5" t="s">
        <v>0</v>
      </c>
      <c r="I43" s="23" t="s">
        <v>67</v>
      </c>
      <c r="J43" s="27">
        <v>300000</v>
      </c>
      <c r="K43" s="27">
        <v>0</v>
      </c>
      <c r="L43" s="27">
        <v>0</v>
      </c>
    </row>
    <row r="44" spans="1:22" ht="57.6" customHeight="1" x14ac:dyDescent="0.2">
      <c r="A44" s="2" t="s">
        <v>68</v>
      </c>
      <c r="B44" s="3" t="s">
        <v>12</v>
      </c>
      <c r="C44" s="3" t="s">
        <v>14</v>
      </c>
      <c r="D44" s="3" t="s">
        <v>35</v>
      </c>
      <c r="E44" s="3" t="s">
        <v>37</v>
      </c>
      <c r="F44" s="3" t="s">
        <v>69</v>
      </c>
      <c r="G44" s="3" t="s">
        <v>0</v>
      </c>
      <c r="H44" s="3" t="s">
        <v>0</v>
      </c>
      <c r="I44" s="19" t="s">
        <v>0</v>
      </c>
      <c r="J44" s="22">
        <f>J46+J47+J48+J49+J50+J51</f>
        <v>109255.95</v>
      </c>
      <c r="K44" s="22">
        <f t="shared" ref="K44:L44" si="3">K46+K47+K48+K49+K50+K51</f>
        <v>0</v>
      </c>
      <c r="L44" s="22">
        <f t="shared" si="3"/>
        <v>0</v>
      </c>
    </row>
    <row r="45" spans="1:22" ht="14.45" hidden="1" customHeight="1" x14ac:dyDescent="0.2">
      <c r="A45" s="4" t="s">
        <v>62</v>
      </c>
      <c r="B45" s="5" t="s">
        <v>12</v>
      </c>
      <c r="C45" s="5" t="s">
        <v>14</v>
      </c>
      <c r="D45" s="5" t="s">
        <v>35</v>
      </c>
      <c r="E45" s="5" t="s">
        <v>37</v>
      </c>
      <c r="F45" s="5" t="s">
        <v>69</v>
      </c>
      <c r="G45" s="5" t="s">
        <v>63</v>
      </c>
      <c r="H45" s="5" t="s">
        <v>0</v>
      </c>
      <c r="I45" s="23" t="s">
        <v>0</v>
      </c>
      <c r="J45" s="27">
        <v>0</v>
      </c>
      <c r="K45" s="27">
        <v>0</v>
      </c>
      <c r="L45" s="27">
        <v>0</v>
      </c>
    </row>
    <row r="46" spans="1:22" s="48" customFormat="1" ht="15.75" customHeight="1" x14ac:dyDescent="0.2">
      <c r="A46" s="43" t="s">
        <v>72</v>
      </c>
      <c r="B46" s="44">
        <v>809</v>
      </c>
      <c r="C46" s="44" t="s">
        <v>14</v>
      </c>
      <c r="D46" s="44" t="s">
        <v>35</v>
      </c>
      <c r="E46" s="44" t="s">
        <v>37</v>
      </c>
      <c r="F46" s="44" t="s">
        <v>69</v>
      </c>
      <c r="G46" s="45" t="s">
        <v>71</v>
      </c>
      <c r="H46" s="46" t="s">
        <v>73</v>
      </c>
      <c r="I46" s="46"/>
      <c r="J46" s="38">
        <v>7134.94</v>
      </c>
      <c r="K46" s="38">
        <v>0</v>
      </c>
      <c r="L46" s="47">
        <v>0</v>
      </c>
      <c r="M46"/>
      <c r="N46"/>
      <c r="O46"/>
      <c r="P46"/>
      <c r="Q46"/>
      <c r="R46"/>
      <c r="S46"/>
      <c r="T46"/>
      <c r="U46"/>
      <c r="V46"/>
    </row>
    <row r="47" spans="1:22" s="48" customFormat="1" ht="15.75" customHeight="1" x14ac:dyDescent="0.2">
      <c r="A47" s="43" t="s">
        <v>213</v>
      </c>
      <c r="B47" s="44">
        <v>809</v>
      </c>
      <c r="C47" s="44" t="s">
        <v>14</v>
      </c>
      <c r="D47" s="44" t="s">
        <v>35</v>
      </c>
      <c r="E47" s="44" t="s">
        <v>37</v>
      </c>
      <c r="F47" s="44" t="s">
        <v>69</v>
      </c>
      <c r="G47" s="45" t="s">
        <v>71</v>
      </c>
      <c r="H47" s="46" t="s">
        <v>75</v>
      </c>
      <c r="I47" s="46"/>
      <c r="J47" s="38">
        <v>877.52</v>
      </c>
      <c r="K47" s="38"/>
      <c r="L47" s="47">
        <v>0</v>
      </c>
      <c r="M47"/>
      <c r="N47"/>
      <c r="O47"/>
      <c r="P47"/>
      <c r="Q47"/>
      <c r="R47"/>
      <c r="S47"/>
      <c r="T47"/>
      <c r="U47"/>
      <c r="V47"/>
    </row>
    <row r="48" spans="1:22" s="48" customFormat="1" ht="15.75" customHeight="1" x14ac:dyDescent="0.2">
      <c r="A48" s="43" t="s">
        <v>214</v>
      </c>
      <c r="B48" s="44">
        <v>809</v>
      </c>
      <c r="C48" s="49" t="s">
        <v>14</v>
      </c>
      <c r="D48" s="49" t="s">
        <v>35</v>
      </c>
      <c r="E48" s="49" t="s">
        <v>37</v>
      </c>
      <c r="F48" s="49" t="s">
        <v>69</v>
      </c>
      <c r="G48" s="50" t="s">
        <v>71</v>
      </c>
      <c r="H48" s="51" t="s">
        <v>215</v>
      </c>
      <c r="I48" s="46"/>
      <c r="J48" s="38">
        <v>344.61</v>
      </c>
      <c r="K48" s="38">
        <v>0</v>
      </c>
      <c r="L48" s="47">
        <v>0</v>
      </c>
      <c r="M48"/>
      <c r="N48"/>
      <c r="O48"/>
      <c r="P48"/>
      <c r="Q48"/>
      <c r="R48"/>
      <c r="S48"/>
      <c r="T48"/>
      <c r="U48"/>
      <c r="V48"/>
    </row>
    <row r="49" spans="1:22" s="48" customFormat="1" ht="15.75" customHeight="1" x14ac:dyDescent="0.2">
      <c r="A49" s="43" t="s">
        <v>216</v>
      </c>
      <c r="B49" s="44">
        <v>809</v>
      </c>
      <c r="C49" s="49" t="s">
        <v>14</v>
      </c>
      <c r="D49" s="49" t="s">
        <v>35</v>
      </c>
      <c r="E49" s="49" t="s">
        <v>37</v>
      </c>
      <c r="F49" s="49" t="s">
        <v>69</v>
      </c>
      <c r="G49" s="50" t="s">
        <v>71</v>
      </c>
      <c r="H49" s="46">
        <v>1126</v>
      </c>
      <c r="I49" s="46"/>
      <c r="J49" s="38">
        <v>145.31</v>
      </c>
      <c r="K49" s="38">
        <v>0</v>
      </c>
      <c r="L49" s="47">
        <v>0</v>
      </c>
      <c r="M49"/>
      <c r="N49"/>
      <c r="O49"/>
      <c r="P49"/>
      <c r="Q49"/>
      <c r="R49"/>
      <c r="S49"/>
      <c r="T49"/>
      <c r="U49"/>
      <c r="V49"/>
    </row>
    <row r="50" spans="1:22" s="48" customFormat="1" ht="15.75" customHeight="1" x14ac:dyDescent="0.2">
      <c r="A50" s="43" t="s">
        <v>195</v>
      </c>
      <c r="B50" s="44">
        <v>809</v>
      </c>
      <c r="C50" s="49" t="s">
        <v>14</v>
      </c>
      <c r="D50" s="49" t="s">
        <v>35</v>
      </c>
      <c r="E50" s="49" t="s">
        <v>37</v>
      </c>
      <c r="F50" s="49" t="s">
        <v>69</v>
      </c>
      <c r="G50" s="45">
        <v>225</v>
      </c>
      <c r="H50" s="46">
        <v>1111</v>
      </c>
      <c r="I50" s="46"/>
      <c r="J50" s="38">
        <v>753.57</v>
      </c>
      <c r="K50" s="38">
        <v>0</v>
      </c>
      <c r="L50" s="47">
        <v>0</v>
      </c>
      <c r="M50"/>
      <c r="N50"/>
      <c r="O50"/>
      <c r="P50"/>
      <c r="Q50"/>
      <c r="R50"/>
      <c r="S50"/>
      <c r="T50"/>
      <c r="U50"/>
      <c r="V50"/>
    </row>
    <row r="51" spans="1:22" s="48" customFormat="1" ht="15.75" customHeight="1" x14ac:dyDescent="0.2">
      <c r="A51" s="43" t="s">
        <v>217</v>
      </c>
      <c r="B51" s="44">
        <v>809</v>
      </c>
      <c r="C51" s="49" t="s">
        <v>14</v>
      </c>
      <c r="D51" s="49" t="s">
        <v>35</v>
      </c>
      <c r="E51" s="49" t="s">
        <v>37</v>
      </c>
      <c r="F51" s="49" t="s">
        <v>69</v>
      </c>
      <c r="G51" s="45">
        <v>226</v>
      </c>
      <c r="H51" s="46">
        <v>1134</v>
      </c>
      <c r="I51" s="46"/>
      <c r="J51" s="38">
        <v>100000</v>
      </c>
      <c r="K51" s="38">
        <v>0</v>
      </c>
      <c r="L51" s="47">
        <v>0</v>
      </c>
      <c r="M51"/>
      <c r="N51"/>
      <c r="O51"/>
      <c r="P51"/>
      <c r="Q51"/>
      <c r="R51"/>
      <c r="S51"/>
      <c r="T51"/>
      <c r="U51"/>
      <c r="V51"/>
    </row>
    <row r="52" spans="1:22" ht="28.9" hidden="1" customHeight="1" x14ac:dyDescent="0.2">
      <c r="A52" s="4" t="s">
        <v>76</v>
      </c>
      <c r="B52" s="5" t="s">
        <v>12</v>
      </c>
      <c r="C52" s="5" t="s">
        <v>14</v>
      </c>
      <c r="D52" s="5" t="s">
        <v>35</v>
      </c>
      <c r="E52" s="5" t="s">
        <v>37</v>
      </c>
      <c r="F52" s="5" t="s">
        <v>69</v>
      </c>
      <c r="G52" s="5" t="s">
        <v>77</v>
      </c>
      <c r="H52" s="5" t="s">
        <v>0</v>
      </c>
      <c r="I52" s="23" t="s">
        <v>0</v>
      </c>
      <c r="J52" s="27">
        <f>J53</f>
        <v>0</v>
      </c>
      <c r="K52" s="27">
        <v>0</v>
      </c>
      <c r="L52" s="27">
        <f>L53</f>
        <v>0</v>
      </c>
    </row>
    <row r="53" spans="1:22" ht="14.45" hidden="1" customHeight="1" x14ac:dyDescent="0.2">
      <c r="A53" s="4" t="s">
        <v>78</v>
      </c>
      <c r="B53" s="5" t="s">
        <v>12</v>
      </c>
      <c r="C53" s="5" t="s">
        <v>14</v>
      </c>
      <c r="D53" s="5" t="s">
        <v>35</v>
      </c>
      <c r="E53" s="5" t="s">
        <v>37</v>
      </c>
      <c r="F53" s="5" t="s">
        <v>69</v>
      </c>
      <c r="G53" s="5" t="s">
        <v>77</v>
      </c>
      <c r="H53" s="5" t="s">
        <v>0</v>
      </c>
      <c r="I53" s="23" t="s">
        <v>79</v>
      </c>
      <c r="J53" s="27">
        <v>0</v>
      </c>
      <c r="K53" s="27">
        <v>0</v>
      </c>
      <c r="L53" s="27">
        <v>0</v>
      </c>
    </row>
    <row r="54" spans="1:22" ht="14.45" customHeight="1" x14ac:dyDescent="0.2">
      <c r="A54" s="2" t="s">
        <v>207</v>
      </c>
      <c r="B54" s="3" t="s">
        <v>12</v>
      </c>
      <c r="C54" s="3" t="s">
        <v>14</v>
      </c>
      <c r="D54" s="3" t="s">
        <v>35</v>
      </c>
      <c r="E54" s="3" t="s">
        <v>37</v>
      </c>
      <c r="F54" s="3">
        <v>247</v>
      </c>
      <c r="G54" s="5"/>
      <c r="H54" s="5"/>
      <c r="I54" s="23"/>
      <c r="J54" s="22">
        <f>J55</f>
        <v>352000</v>
      </c>
      <c r="K54" s="22">
        <f t="shared" ref="K54:L54" si="4">K55</f>
        <v>0</v>
      </c>
      <c r="L54" s="22">
        <f t="shared" si="4"/>
        <v>0</v>
      </c>
    </row>
    <row r="55" spans="1:22" ht="14.45" customHeight="1" x14ac:dyDescent="0.2">
      <c r="A55" s="4" t="s">
        <v>70</v>
      </c>
      <c r="B55" s="5" t="s">
        <v>12</v>
      </c>
      <c r="C55" s="5" t="s">
        <v>14</v>
      </c>
      <c r="D55" s="5" t="s">
        <v>35</v>
      </c>
      <c r="E55" s="5" t="s">
        <v>37</v>
      </c>
      <c r="F55" s="5">
        <v>247</v>
      </c>
      <c r="G55" s="5" t="s">
        <v>71</v>
      </c>
      <c r="H55" s="5" t="s">
        <v>0</v>
      </c>
      <c r="I55" s="23" t="s">
        <v>0</v>
      </c>
      <c r="J55" s="27">
        <f>J56+J57</f>
        <v>352000</v>
      </c>
      <c r="K55" s="27"/>
      <c r="L55" s="27"/>
    </row>
    <row r="56" spans="1:22" ht="28.9" customHeight="1" x14ac:dyDescent="0.2">
      <c r="A56" s="4" t="s">
        <v>72</v>
      </c>
      <c r="B56" s="5" t="s">
        <v>12</v>
      </c>
      <c r="C56" s="5" t="s">
        <v>14</v>
      </c>
      <c r="D56" s="5" t="s">
        <v>35</v>
      </c>
      <c r="E56" s="5" t="s">
        <v>37</v>
      </c>
      <c r="F56" s="5">
        <v>247</v>
      </c>
      <c r="G56" s="5" t="s">
        <v>71</v>
      </c>
      <c r="H56" s="5" t="s">
        <v>0</v>
      </c>
      <c r="I56" s="23" t="s">
        <v>73</v>
      </c>
      <c r="J56" s="27">
        <v>320000</v>
      </c>
      <c r="K56" s="27"/>
      <c r="L56" s="27"/>
    </row>
    <row r="57" spans="1:22" ht="14.45" customHeight="1" x14ac:dyDescent="0.2">
      <c r="A57" s="4" t="s">
        <v>74</v>
      </c>
      <c r="B57" s="5" t="s">
        <v>12</v>
      </c>
      <c r="C57" s="5" t="s">
        <v>14</v>
      </c>
      <c r="D57" s="5" t="s">
        <v>35</v>
      </c>
      <c r="E57" s="5" t="s">
        <v>37</v>
      </c>
      <c r="F57" s="5">
        <v>247</v>
      </c>
      <c r="G57" s="5" t="s">
        <v>71</v>
      </c>
      <c r="H57" s="5" t="s">
        <v>0</v>
      </c>
      <c r="I57" s="23" t="s">
        <v>75</v>
      </c>
      <c r="J57" s="27">
        <v>32000</v>
      </c>
      <c r="K57" s="27"/>
      <c r="L57" s="27"/>
    </row>
    <row r="58" spans="1:22" ht="14.45" customHeight="1" x14ac:dyDescent="0.2">
      <c r="A58" s="2" t="s">
        <v>80</v>
      </c>
      <c r="B58" s="3" t="s">
        <v>12</v>
      </c>
      <c r="C58" s="3" t="s">
        <v>14</v>
      </c>
      <c r="D58" s="3" t="s">
        <v>35</v>
      </c>
      <c r="E58" s="3" t="s">
        <v>37</v>
      </c>
      <c r="F58" s="3" t="s">
        <v>81</v>
      </c>
      <c r="G58" s="3" t="s">
        <v>0</v>
      </c>
      <c r="H58" s="3" t="s">
        <v>0</v>
      </c>
      <c r="I58" s="19" t="s">
        <v>0</v>
      </c>
      <c r="J58" s="22">
        <f>J59</f>
        <v>260000</v>
      </c>
      <c r="K58" s="22">
        <f>K59</f>
        <v>0</v>
      </c>
      <c r="L58" s="22">
        <f>L59</f>
        <v>0</v>
      </c>
    </row>
    <row r="59" spans="1:22" ht="28.9" customHeight="1" x14ac:dyDescent="0.2">
      <c r="A59" s="2" t="s">
        <v>82</v>
      </c>
      <c r="B59" s="3" t="s">
        <v>12</v>
      </c>
      <c r="C59" s="3" t="s">
        <v>14</v>
      </c>
      <c r="D59" s="3" t="s">
        <v>35</v>
      </c>
      <c r="E59" s="3" t="s">
        <v>37</v>
      </c>
      <c r="F59" s="3" t="s">
        <v>83</v>
      </c>
      <c r="G59" s="3" t="s">
        <v>0</v>
      </c>
      <c r="H59" s="3" t="s">
        <v>0</v>
      </c>
      <c r="I59" s="19" t="s">
        <v>0</v>
      </c>
      <c r="J59" s="22">
        <f>J60++J65</f>
        <v>260000</v>
      </c>
      <c r="K59" s="22">
        <f>K60++K65</f>
        <v>0</v>
      </c>
      <c r="L59" s="22">
        <f>L60++L65</f>
        <v>0</v>
      </c>
    </row>
    <row r="60" spans="1:22" ht="28.9" customHeight="1" x14ac:dyDescent="0.2">
      <c r="A60" s="2" t="s">
        <v>84</v>
      </c>
      <c r="B60" s="3" t="s">
        <v>12</v>
      </c>
      <c r="C60" s="3" t="s">
        <v>14</v>
      </c>
      <c r="D60" s="3" t="s">
        <v>35</v>
      </c>
      <c r="E60" s="3" t="s">
        <v>37</v>
      </c>
      <c r="F60" s="3" t="s">
        <v>85</v>
      </c>
      <c r="G60" s="3" t="s">
        <v>0</v>
      </c>
      <c r="H60" s="3" t="s">
        <v>0</v>
      </c>
      <c r="I60" s="19" t="s">
        <v>0</v>
      </c>
      <c r="J60" s="22">
        <f>J61+J63</f>
        <v>60000</v>
      </c>
      <c r="K60" s="22">
        <f>K61+K63</f>
        <v>0</v>
      </c>
      <c r="L60" s="22">
        <f>L61+L63</f>
        <v>0</v>
      </c>
    </row>
    <row r="61" spans="1:22" ht="14.45" customHeight="1" x14ac:dyDescent="0.2">
      <c r="A61" s="4" t="s">
        <v>86</v>
      </c>
      <c r="B61" s="5" t="s">
        <v>12</v>
      </c>
      <c r="C61" s="5" t="s">
        <v>14</v>
      </c>
      <c r="D61" s="5" t="s">
        <v>35</v>
      </c>
      <c r="E61" s="5" t="s">
        <v>37</v>
      </c>
      <c r="F61" s="5" t="s">
        <v>85</v>
      </c>
      <c r="G61" s="5" t="s">
        <v>87</v>
      </c>
      <c r="H61" s="5" t="s">
        <v>0</v>
      </c>
      <c r="I61" s="23" t="s">
        <v>0</v>
      </c>
      <c r="J61" s="27">
        <f>J62</f>
        <v>10000</v>
      </c>
      <c r="K61" s="27">
        <v>0</v>
      </c>
      <c r="L61" s="27">
        <f>L62</f>
        <v>0</v>
      </c>
    </row>
    <row r="62" spans="1:22" ht="14.45" customHeight="1" x14ac:dyDescent="0.2">
      <c r="A62" s="4" t="s">
        <v>88</v>
      </c>
      <c r="B62" s="5" t="s">
        <v>12</v>
      </c>
      <c r="C62" s="5" t="s">
        <v>14</v>
      </c>
      <c r="D62" s="5" t="s">
        <v>35</v>
      </c>
      <c r="E62" s="5" t="s">
        <v>37</v>
      </c>
      <c r="F62" s="5" t="s">
        <v>85</v>
      </c>
      <c r="G62" s="5" t="s">
        <v>87</v>
      </c>
      <c r="H62" s="5" t="s">
        <v>0</v>
      </c>
      <c r="I62" s="23" t="s">
        <v>89</v>
      </c>
      <c r="J62" s="27">
        <v>10000</v>
      </c>
      <c r="K62" s="27">
        <v>0</v>
      </c>
      <c r="L62" s="27">
        <v>0</v>
      </c>
    </row>
    <row r="63" spans="1:22" ht="14.45" customHeight="1" x14ac:dyDescent="0.2">
      <c r="A63" s="4" t="s">
        <v>182</v>
      </c>
      <c r="B63" s="5">
        <v>809</v>
      </c>
      <c r="C63" s="5" t="s">
        <v>14</v>
      </c>
      <c r="D63" s="5" t="s">
        <v>35</v>
      </c>
      <c r="E63" s="5" t="s">
        <v>37</v>
      </c>
      <c r="F63" s="5">
        <v>852</v>
      </c>
      <c r="G63" s="5">
        <v>291</v>
      </c>
      <c r="H63" s="5"/>
      <c r="I63" s="23"/>
      <c r="J63" s="27">
        <f>J64</f>
        <v>50000</v>
      </c>
      <c r="K63" s="27">
        <v>0</v>
      </c>
      <c r="L63" s="27">
        <v>0</v>
      </c>
    </row>
    <row r="64" spans="1:22" ht="14.45" customHeight="1" x14ac:dyDescent="0.2">
      <c r="A64" s="4" t="s">
        <v>182</v>
      </c>
      <c r="B64" s="5">
        <v>809</v>
      </c>
      <c r="C64" s="5" t="s">
        <v>14</v>
      </c>
      <c r="D64" s="5" t="s">
        <v>35</v>
      </c>
      <c r="E64" s="5" t="s">
        <v>37</v>
      </c>
      <c r="F64" s="5">
        <v>852</v>
      </c>
      <c r="G64" s="5">
        <v>291</v>
      </c>
      <c r="H64" s="5"/>
      <c r="I64" s="23">
        <v>1143</v>
      </c>
      <c r="J64" s="27">
        <v>50000</v>
      </c>
      <c r="K64" s="27">
        <v>0</v>
      </c>
      <c r="L64" s="27">
        <v>0</v>
      </c>
    </row>
    <row r="65" spans="1:22" ht="14.45" customHeight="1" x14ac:dyDescent="0.2">
      <c r="A65" s="2" t="s">
        <v>92</v>
      </c>
      <c r="B65" s="3" t="s">
        <v>12</v>
      </c>
      <c r="C65" s="3" t="s">
        <v>14</v>
      </c>
      <c r="D65" s="3" t="s">
        <v>35</v>
      </c>
      <c r="E65" s="3" t="s">
        <v>37</v>
      </c>
      <c r="F65" s="3" t="s">
        <v>93</v>
      </c>
      <c r="G65" s="3" t="s">
        <v>0</v>
      </c>
      <c r="H65" s="3" t="s">
        <v>0</v>
      </c>
      <c r="I65" s="19"/>
      <c r="J65" s="22">
        <f>J66+J67</f>
        <v>200000</v>
      </c>
      <c r="K65" s="22">
        <v>0</v>
      </c>
      <c r="L65" s="22">
        <v>0</v>
      </c>
    </row>
    <row r="66" spans="1:22" ht="14.45" customHeight="1" x14ac:dyDescent="0.2">
      <c r="A66" s="4" t="s">
        <v>90</v>
      </c>
      <c r="B66" s="5" t="s">
        <v>12</v>
      </c>
      <c r="C66" s="5" t="s">
        <v>14</v>
      </c>
      <c r="D66" s="5" t="s">
        <v>35</v>
      </c>
      <c r="E66" s="5" t="s">
        <v>37</v>
      </c>
      <c r="F66" s="5" t="s">
        <v>93</v>
      </c>
      <c r="G66" s="5" t="s">
        <v>91</v>
      </c>
      <c r="H66" s="5" t="s">
        <v>0</v>
      </c>
      <c r="I66" s="23" t="s">
        <v>0</v>
      </c>
      <c r="J66" s="27">
        <v>50000</v>
      </c>
      <c r="K66" s="27">
        <v>0</v>
      </c>
      <c r="L66" s="27">
        <v>0</v>
      </c>
    </row>
    <row r="67" spans="1:22" ht="28.9" customHeight="1" x14ac:dyDescent="0.2">
      <c r="A67" s="4" t="s">
        <v>94</v>
      </c>
      <c r="B67" s="5" t="s">
        <v>12</v>
      </c>
      <c r="C67" s="5" t="s">
        <v>14</v>
      </c>
      <c r="D67" s="5" t="s">
        <v>35</v>
      </c>
      <c r="E67" s="5" t="s">
        <v>37</v>
      </c>
      <c r="F67" s="5" t="s">
        <v>93</v>
      </c>
      <c r="G67" s="5" t="s">
        <v>91</v>
      </c>
      <c r="H67" s="5" t="s">
        <v>0</v>
      </c>
      <c r="I67" s="23" t="s">
        <v>95</v>
      </c>
      <c r="J67" s="27">
        <v>150000</v>
      </c>
      <c r="K67" s="27">
        <v>0</v>
      </c>
      <c r="L67" s="27">
        <v>0</v>
      </c>
    </row>
    <row r="68" spans="1:22" ht="28.9" customHeight="1" x14ac:dyDescent="0.2">
      <c r="A68" s="2" t="s">
        <v>204</v>
      </c>
      <c r="B68" s="3">
        <v>809</v>
      </c>
      <c r="C68" s="6" t="s">
        <v>14</v>
      </c>
      <c r="D68" s="3">
        <v>11</v>
      </c>
      <c r="E68" s="3" t="s">
        <v>200</v>
      </c>
      <c r="F68" s="3"/>
      <c r="G68" s="3"/>
      <c r="H68" s="3"/>
      <c r="I68" s="19"/>
      <c r="J68" s="22">
        <f>J69</f>
        <v>20000</v>
      </c>
      <c r="K68" s="22">
        <f>K69</f>
        <v>10000</v>
      </c>
      <c r="L68" s="22">
        <f>L69</f>
        <v>10000</v>
      </c>
    </row>
    <row r="69" spans="1:22" ht="20.25" customHeight="1" x14ac:dyDescent="0.2">
      <c r="A69" s="4" t="s">
        <v>201</v>
      </c>
      <c r="B69" s="5">
        <v>809</v>
      </c>
      <c r="C69" s="29" t="s">
        <v>14</v>
      </c>
      <c r="D69" s="5">
        <v>11</v>
      </c>
      <c r="E69" s="5" t="s">
        <v>200</v>
      </c>
      <c r="F69" s="5">
        <v>870</v>
      </c>
      <c r="G69" s="5">
        <v>200</v>
      </c>
      <c r="H69" s="5"/>
      <c r="I69" s="23"/>
      <c r="J69" s="27">
        <v>20000</v>
      </c>
      <c r="K69" s="27">
        <v>10000</v>
      </c>
      <c r="L69" s="27">
        <v>10000</v>
      </c>
    </row>
    <row r="70" spans="1:22" ht="28.9" customHeight="1" x14ac:dyDescent="0.2">
      <c r="A70" s="2" t="s">
        <v>96</v>
      </c>
      <c r="B70" s="3" t="s">
        <v>12</v>
      </c>
      <c r="C70" s="3" t="s">
        <v>14</v>
      </c>
      <c r="D70" s="3" t="s">
        <v>97</v>
      </c>
      <c r="E70" s="3" t="s">
        <v>0</v>
      </c>
      <c r="F70" s="3" t="s">
        <v>0</v>
      </c>
      <c r="G70" s="3" t="s">
        <v>0</v>
      </c>
      <c r="H70" s="3" t="s">
        <v>0</v>
      </c>
      <c r="I70" s="19" t="s">
        <v>0</v>
      </c>
      <c r="J70" s="22">
        <f t="shared" ref="J70:L71" si="5">J71</f>
        <v>10653662.74</v>
      </c>
      <c r="K70" s="22">
        <f t="shared" si="5"/>
        <v>0</v>
      </c>
      <c r="L70" s="22">
        <f t="shared" si="5"/>
        <v>0</v>
      </c>
    </row>
    <row r="71" spans="1:22" ht="14.45" customHeight="1" x14ac:dyDescent="0.2">
      <c r="A71" s="2" t="s">
        <v>17</v>
      </c>
      <c r="B71" s="3" t="s">
        <v>12</v>
      </c>
      <c r="C71" s="3" t="s">
        <v>14</v>
      </c>
      <c r="D71" s="3" t="s">
        <v>97</v>
      </c>
      <c r="E71" s="3" t="s">
        <v>18</v>
      </c>
      <c r="F71" s="3" t="s">
        <v>0</v>
      </c>
      <c r="G71" s="3" t="s">
        <v>0</v>
      </c>
      <c r="H71" s="3" t="s">
        <v>0</v>
      </c>
      <c r="I71" s="19" t="s">
        <v>0</v>
      </c>
      <c r="J71" s="22">
        <f t="shared" si="5"/>
        <v>10653662.74</v>
      </c>
      <c r="K71" s="22">
        <f t="shared" si="5"/>
        <v>0</v>
      </c>
      <c r="L71" s="22">
        <f t="shared" si="5"/>
        <v>0</v>
      </c>
    </row>
    <row r="72" spans="1:22" ht="14.45" customHeight="1" x14ac:dyDescent="0.2">
      <c r="A72" s="2" t="s">
        <v>98</v>
      </c>
      <c r="B72" s="3" t="s">
        <v>12</v>
      </c>
      <c r="C72" s="3" t="s">
        <v>14</v>
      </c>
      <c r="D72" s="3" t="s">
        <v>97</v>
      </c>
      <c r="E72" s="3" t="s">
        <v>99</v>
      </c>
      <c r="F72" s="3" t="s">
        <v>0</v>
      </c>
      <c r="G72" s="3" t="s">
        <v>0</v>
      </c>
      <c r="H72" s="3" t="s">
        <v>0</v>
      </c>
      <c r="I72" s="19" t="s">
        <v>0</v>
      </c>
      <c r="J72" s="22">
        <f>J73+J95</f>
        <v>10653662.74</v>
      </c>
      <c r="K72" s="22">
        <f>K73+K95</f>
        <v>0</v>
      </c>
      <c r="L72" s="22">
        <f>L73+L95</f>
        <v>0</v>
      </c>
    </row>
    <row r="73" spans="1:22" ht="43.35" customHeight="1" x14ac:dyDescent="0.2">
      <c r="A73" s="2" t="s">
        <v>100</v>
      </c>
      <c r="B73" s="3" t="s">
        <v>12</v>
      </c>
      <c r="C73" s="3" t="s">
        <v>14</v>
      </c>
      <c r="D73" s="3" t="s">
        <v>97</v>
      </c>
      <c r="E73" s="3" t="s">
        <v>101</v>
      </c>
      <c r="F73" s="3" t="s">
        <v>0</v>
      </c>
      <c r="G73" s="3" t="s">
        <v>0</v>
      </c>
      <c r="H73" s="3" t="s">
        <v>0</v>
      </c>
      <c r="I73" s="19" t="s">
        <v>0</v>
      </c>
      <c r="J73" s="22">
        <f>J74+J101</f>
        <v>10653662.74</v>
      </c>
      <c r="K73" s="22">
        <f>K74+K101</f>
        <v>0</v>
      </c>
      <c r="L73" s="22">
        <f>L74+L101</f>
        <v>0</v>
      </c>
    </row>
    <row r="74" spans="1:22" ht="28.9" customHeight="1" x14ac:dyDescent="0.2">
      <c r="A74" s="2" t="s">
        <v>56</v>
      </c>
      <c r="B74" s="3" t="s">
        <v>12</v>
      </c>
      <c r="C74" s="3" t="s">
        <v>14</v>
      </c>
      <c r="D74" s="3" t="s">
        <v>97</v>
      </c>
      <c r="E74" s="3" t="s">
        <v>101</v>
      </c>
      <c r="F74" s="3" t="s">
        <v>57</v>
      </c>
      <c r="G74" s="3" t="s">
        <v>0</v>
      </c>
      <c r="H74" s="3" t="s">
        <v>0</v>
      </c>
      <c r="I74" s="19" t="s">
        <v>0</v>
      </c>
      <c r="J74" s="22">
        <f>J75</f>
        <v>10653662.74</v>
      </c>
      <c r="K74" s="22">
        <f>K75</f>
        <v>0</v>
      </c>
      <c r="L74" s="22">
        <f>L75</f>
        <v>0</v>
      </c>
    </row>
    <row r="75" spans="1:22" ht="28.9" customHeight="1" x14ac:dyDescent="0.2">
      <c r="A75" s="2" t="s">
        <v>58</v>
      </c>
      <c r="B75" s="3" t="s">
        <v>12</v>
      </c>
      <c r="C75" s="3" t="s">
        <v>14</v>
      </c>
      <c r="D75" s="3" t="s">
        <v>97</v>
      </c>
      <c r="E75" s="3" t="s">
        <v>101</v>
      </c>
      <c r="F75" s="3" t="s">
        <v>59</v>
      </c>
      <c r="G75" s="3" t="s">
        <v>0</v>
      </c>
      <c r="H75" s="3" t="s">
        <v>0</v>
      </c>
      <c r="I75" s="19" t="s">
        <v>0</v>
      </c>
      <c r="J75" s="22">
        <f>J78</f>
        <v>10653662.74</v>
      </c>
      <c r="K75" s="22">
        <f>K78</f>
        <v>0</v>
      </c>
      <c r="L75" s="22">
        <f>L78</f>
        <v>0</v>
      </c>
    </row>
    <row r="76" spans="1:22" ht="38.25" hidden="1" customHeight="1" x14ac:dyDescent="0.2">
      <c r="A76" s="2" t="s">
        <v>188</v>
      </c>
      <c r="B76" s="3" t="s">
        <v>12</v>
      </c>
      <c r="C76" s="3" t="s">
        <v>14</v>
      </c>
      <c r="D76" s="3" t="s">
        <v>97</v>
      </c>
      <c r="E76" s="3" t="s">
        <v>101</v>
      </c>
      <c r="F76" s="3">
        <v>243</v>
      </c>
      <c r="G76" s="3"/>
      <c r="H76" s="3"/>
      <c r="I76" s="19"/>
      <c r="J76" s="22">
        <f>J77</f>
        <v>0</v>
      </c>
      <c r="K76" s="21"/>
      <c r="L76" s="21"/>
    </row>
    <row r="77" spans="1:22" ht="25.5" hidden="1" customHeight="1" x14ac:dyDescent="0.2">
      <c r="A77" s="7" t="s">
        <v>102</v>
      </c>
      <c r="B77" s="8" t="s">
        <v>12</v>
      </c>
      <c r="C77" s="8" t="s">
        <v>14</v>
      </c>
      <c r="D77" s="8" t="s">
        <v>97</v>
      </c>
      <c r="E77" s="8" t="s">
        <v>101</v>
      </c>
      <c r="F77" s="8">
        <v>243</v>
      </c>
      <c r="G77" s="8">
        <v>225</v>
      </c>
      <c r="H77" s="8"/>
      <c r="I77" s="24">
        <v>1105</v>
      </c>
      <c r="J77" s="28"/>
      <c r="K77" s="21"/>
      <c r="L77" s="21"/>
    </row>
    <row r="78" spans="1:22" ht="57.6" customHeight="1" x14ac:dyDescent="0.2">
      <c r="A78" s="2" t="s">
        <v>68</v>
      </c>
      <c r="B78" s="3" t="s">
        <v>12</v>
      </c>
      <c r="C78" s="3" t="s">
        <v>14</v>
      </c>
      <c r="D78" s="3" t="s">
        <v>97</v>
      </c>
      <c r="E78" s="3" t="s">
        <v>101</v>
      </c>
      <c r="F78" s="3" t="s">
        <v>69</v>
      </c>
      <c r="G78" s="3" t="s">
        <v>0</v>
      </c>
      <c r="H78" s="3" t="s">
        <v>0</v>
      </c>
      <c r="I78" s="19" t="s">
        <v>0</v>
      </c>
      <c r="J78" s="22">
        <f>J80+J83+J85+J87+J91</f>
        <v>10653662.74</v>
      </c>
      <c r="K78" s="22">
        <f>K91+K92+K88+K87</f>
        <v>0</v>
      </c>
      <c r="L78" s="22">
        <f>L91+L92+L88+L87</f>
        <v>0</v>
      </c>
    </row>
    <row r="79" spans="1:22" ht="25.5" hidden="1" customHeight="1" x14ac:dyDescent="0.2">
      <c r="A79" s="4" t="s">
        <v>102</v>
      </c>
      <c r="B79" s="5" t="s">
        <v>12</v>
      </c>
      <c r="C79" s="5" t="s">
        <v>14</v>
      </c>
      <c r="D79" s="5" t="s">
        <v>97</v>
      </c>
      <c r="E79" s="5" t="s">
        <v>101</v>
      </c>
      <c r="F79" s="5" t="s">
        <v>69</v>
      </c>
      <c r="G79" s="5">
        <v>223</v>
      </c>
      <c r="H79" s="5" t="s">
        <v>0</v>
      </c>
      <c r="I79" s="23">
        <v>11072</v>
      </c>
      <c r="J79" s="27"/>
      <c r="K79" s="21"/>
      <c r="L79" s="21"/>
    </row>
    <row r="80" spans="1:22" s="36" customFormat="1" ht="25.5" customHeight="1" x14ac:dyDescent="0.2">
      <c r="A80" s="2" t="s">
        <v>102</v>
      </c>
      <c r="B80" s="3" t="s">
        <v>12</v>
      </c>
      <c r="C80" s="3" t="s">
        <v>14</v>
      </c>
      <c r="D80" s="3" t="s">
        <v>97</v>
      </c>
      <c r="E80" s="3" t="s">
        <v>101</v>
      </c>
      <c r="F80" s="3" t="s">
        <v>69</v>
      </c>
      <c r="G80" s="3">
        <v>225</v>
      </c>
      <c r="H80" s="3"/>
      <c r="I80" s="19"/>
      <c r="J80" s="22">
        <f>J81+J82</f>
        <v>1250000</v>
      </c>
      <c r="K80" s="34">
        <v>0</v>
      </c>
      <c r="L80" s="34">
        <v>0</v>
      </c>
      <c r="M80"/>
      <c r="N80"/>
      <c r="O80"/>
      <c r="P80"/>
      <c r="Q80"/>
      <c r="R80"/>
      <c r="S80"/>
      <c r="T80"/>
      <c r="U80"/>
      <c r="V80"/>
    </row>
    <row r="81" spans="1:22" x14ac:dyDescent="0.2">
      <c r="A81" s="4" t="s">
        <v>195</v>
      </c>
      <c r="B81" s="5" t="s">
        <v>12</v>
      </c>
      <c r="C81" s="5" t="s">
        <v>14</v>
      </c>
      <c r="D81" s="5" t="s">
        <v>97</v>
      </c>
      <c r="E81" s="5" t="s">
        <v>101</v>
      </c>
      <c r="F81" s="5" t="s">
        <v>69</v>
      </c>
      <c r="G81" s="5">
        <v>225</v>
      </c>
      <c r="H81" s="5"/>
      <c r="I81" s="23">
        <v>1111</v>
      </c>
      <c r="J81" s="27">
        <v>350000</v>
      </c>
      <c r="K81" s="21">
        <v>0</v>
      </c>
      <c r="L81" s="21">
        <v>0</v>
      </c>
    </row>
    <row r="82" spans="1:22" ht="38.25" x14ac:dyDescent="0.2">
      <c r="A82" s="4" t="s">
        <v>211</v>
      </c>
      <c r="B82" s="5" t="s">
        <v>12</v>
      </c>
      <c r="C82" s="5" t="s">
        <v>14</v>
      </c>
      <c r="D82" s="5" t="s">
        <v>97</v>
      </c>
      <c r="E82" s="5" t="s">
        <v>101</v>
      </c>
      <c r="F82" s="5">
        <v>244</v>
      </c>
      <c r="G82" s="5">
        <v>225</v>
      </c>
      <c r="H82" s="5"/>
      <c r="I82" s="23">
        <v>9000</v>
      </c>
      <c r="J82" s="27">
        <v>900000</v>
      </c>
      <c r="K82" s="21">
        <v>0</v>
      </c>
      <c r="L82" s="21">
        <v>0</v>
      </c>
    </row>
    <row r="83" spans="1:22" s="36" customFormat="1" x14ac:dyDescent="0.2">
      <c r="A83" s="2" t="s">
        <v>64</v>
      </c>
      <c r="B83" s="3" t="s">
        <v>12</v>
      </c>
      <c r="C83" s="3" t="s">
        <v>14</v>
      </c>
      <c r="D83" s="3" t="s">
        <v>97</v>
      </c>
      <c r="E83" s="3" t="s">
        <v>101</v>
      </c>
      <c r="F83" s="3" t="s">
        <v>69</v>
      </c>
      <c r="G83" s="3" t="s">
        <v>65</v>
      </c>
      <c r="H83" s="3" t="s">
        <v>0</v>
      </c>
      <c r="I83" s="19" t="s">
        <v>0</v>
      </c>
      <c r="J83" s="22">
        <f>J84</f>
        <v>2883333.33</v>
      </c>
      <c r="K83" s="34">
        <v>0</v>
      </c>
      <c r="L83" s="34">
        <v>0</v>
      </c>
      <c r="M83"/>
      <c r="N83"/>
      <c r="O83"/>
      <c r="P83"/>
      <c r="Q83"/>
      <c r="R83"/>
      <c r="S83"/>
      <c r="T83"/>
      <c r="U83"/>
      <c r="V83"/>
    </row>
    <row r="84" spans="1:22" ht="25.5" x14ac:dyDescent="0.2">
      <c r="A84" s="4" t="s">
        <v>226</v>
      </c>
      <c r="B84" s="5" t="s">
        <v>12</v>
      </c>
      <c r="C84" s="5" t="s">
        <v>14</v>
      </c>
      <c r="D84" s="5" t="s">
        <v>97</v>
      </c>
      <c r="E84" s="5" t="s">
        <v>101</v>
      </c>
      <c r="F84" s="5" t="s">
        <v>69</v>
      </c>
      <c r="G84" s="5" t="s">
        <v>65</v>
      </c>
      <c r="H84" s="5" t="s">
        <v>0</v>
      </c>
      <c r="I84" s="23">
        <v>9000</v>
      </c>
      <c r="J84" s="27">
        <v>2883333.33</v>
      </c>
      <c r="K84" s="21"/>
      <c r="L84" s="21"/>
    </row>
    <row r="85" spans="1:22" s="36" customFormat="1" ht="28.9" customHeight="1" x14ac:dyDescent="0.2">
      <c r="A85" s="2" t="s">
        <v>76</v>
      </c>
      <c r="B85" s="3" t="s">
        <v>12</v>
      </c>
      <c r="C85" s="3" t="s">
        <v>14</v>
      </c>
      <c r="D85" s="3" t="s">
        <v>97</v>
      </c>
      <c r="E85" s="3" t="s">
        <v>101</v>
      </c>
      <c r="F85" s="3" t="s">
        <v>69</v>
      </c>
      <c r="G85" s="3" t="s">
        <v>77</v>
      </c>
      <c r="H85" s="3" t="s">
        <v>0</v>
      </c>
      <c r="I85" s="19" t="s">
        <v>0</v>
      </c>
      <c r="J85" s="22">
        <f>J86</f>
        <v>5114622.5999999996</v>
      </c>
      <c r="K85" s="34">
        <v>0</v>
      </c>
      <c r="L85" s="34">
        <v>0</v>
      </c>
      <c r="M85"/>
      <c r="N85"/>
      <c r="O85"/>
      <c r="P85"/>
      <c r="Q85"/>
      <c r="R85"/>
      <c r="S85"/>
      <c r="T85"/>
      <c r="U85"/>
      <c r="V85"/>
    </row>
    <row r="86" spans="1:22" ht="39" customHeight="1" x14ac:dyDescent="0.2">
      <c r="A86" s="4" t="s">
        <v>212</v>
      </c>
      <c r="B86" s="5" t="s">
        <v>12</v>
      </c>
      <c r="C86" s="5" t="s">
        <v>14</v>
      </c>
      <c r="D86" s="5" t="s">
        <v>97</v>
      </c>
      <c r="E86" s="5" t="s">
        <v>101</v>
      </c>
      <c r="F86" s="5" t="s">
        <v>69</v>
      </c>
      <c r="G86" s="5" t="s">
        <v>77</v>
      </c>
      <c r="H86" s="5" t="s">
        <v>0</v>
      </c>
      <c r="I86" s="23">
        <v>9000</v>
      </c>
      <c r="J86" s="27">
        <v>5114622.5999999996</v>
      </c>
      <c r="K86" s="21">
        <v>0</v>
      </c>
      <c r="L86" s="21">
        <v>0</v>
      </c>
    </row>
    <row r="87" spans="1:22" s="36" customFormat="1" ht="25.5" customHeight="1" x14ac:dyDescent="0.2">
      <c r="A87" s="2" t="s">
        <v>210</v>
      </c>
      <c r="B87" s="6" t="s">
        <v>12</v>
      </c>
      <c r="C87" s="6" t="s">
        <v>14</v>
      </c>
      <c r="D87" s="6" t="s">
        <v>97</v>
      </c>
      <c r="E87" s="6" t="s">
        <v>101</v>
      </c>
      <c r="F87" s="6" t="s">
        <v>69</v>
      </c>
      <c r="G87" s="3">
        <v>343</v>
      </c>
      <c r="H87" s="3"/>
      <c r="I87" s="19"/>
      <c r="J87" s="22">
        <f>J88</f>
        <v>300000</v>
      </c>
      <c r="K87" s="34">
        <v>0</v>
      </c>
      <c r="L87" s="34">
        <v>0</v>
      </c>
      <c r="M87"/>
      <c r="N87"/>
      <c r="O87"/>
      <c r="P87"/>
      <c r="Q87"/>
      <c r="R87"/>
      <c r="S87"/>
      <c r="T87"/>
      <c r="U87"/>
      <c r="V87"/>
    </row>
    <row r="88" spans="1:22" ht="14.45" customHeight="1" x14ac:dyDescent="0.2">
      <c r="A88" s="4" t="s">
        <v>108</v>
      </c>
      <c r="B88" s="5" t="s">
        <v>12</v>
      </c>
      <c r="C88" s="5" t="s">
        <v>14</v>
      </c>
      <c r="D88" s="5" t="s">
        <v>97</v>
      </c>
      <c r="E88" s="5" t="s">
        <v>101</v>
      </c>
      <c r="F88" s="5" t="s">
        <v>69</v>
      </c>
      <c r="G88" s="5">
        <v>343</v>
      </c>
      <c r="H88" s="5" t="s">
        <v>0</v>
      </c>
      <c r="I88" s="23" t="s">
        <v>109</v>
      </c>
      <c r="J88" s="27">
        <v>300000</v>
      </c>
      <c r="K88" s="27">
        <v>0</v>
      </c>
      <c r="L88" s="27">
        <v>0</v>
      </c>
    </row>
    <row r="89" spans="1:22" ht="28.9" hidden="1" customHeight="1" x14ac:dyDescent="0.2">
      <c r="A89" s="4" t="s">
        <v>106</v>
      </c>
      <c r="B89" s="5" t="s">
        <v>12</v>
      </c>
      <c r="C89" s="5" t="s">
        <v>14</v>
      </c>
      <c r="D89" s="5" t="s">
        <v>97</v>
      </c>
      <c r="E89" s="5" t="s">
        <v>101</v>
      </c>
      <c r="F89" s="5" t="s">
        <v>69</v>
      </c>
      <c r="G89" s="5" t="s">
        <v>107</v>
      </c>
      <c r="H89" s="5" t="s">
        <v>0</v>
      </c>
      <c r="I89" s="23" t="s">
        <v>0</v>
      </c>
      <c r="J89" s="27">
        <v>0</v>
      </c>
      <c r="K89" s="21">
        <v>0</v>
      </c>
      <c r="L89" s="21">
        <v>0</v>
      </c>
    </row>
    <row r="90" spans="1:22" ht="28.9" hidden="1" customHeight="1" x14ac:dyDescent="0.2">
      <c r="A90" s="4" t="s">
        <v>110</v>
      </c>
      <c r="B90" s="5" t="s">
        <v>12</v>
      </c>
      <c r="C90" s="5" t="s">
        <v>14</v>
      </c>
      <c r="D90" s="5" t="s">
        <v>97</v>
      </c>
      <c r="E90" s="5" t="s">
        <v>101</v>
      </c>
      <c r="F90" s="5" t="s">
        <v>69</v>
      </c>
      <c r="G90" s="5" t="s">
        <v>107</v>
      </c>
      <c r="H90" s="5" t="s">
        <v>0</v>
      </c>
      <c r="I90" s="23" t="s">
        <v>111</v>
      </c>
      <c r="J90" s="27">
        <v>0</v>
      </c>
      <c r="K90" s="21">
        <v>0</v>
      </c>
      <c r="L90" s="21">
        <v>0</v>
      </c>
    </row>
    <row r="91" spans="1:22" s="36" customFormat="1" ht="14.25" customHeight="1" x14ac:dyDescent="0.2">
      <c r="A91" s="2" t="s">
        <v>70</v>
      </c>
      <c r="B91" s="3" t="s">
        <v>12</v>
      </c>
      <c r="C91" s="3" t="s">
        <v>14</v>
      </c>
      <c r="D91" s="3" t="s">
        <v>97</v>
      </c>
      <c r="E91" s="3" t="s">
        <v>101</v>
      </c>
      <c r="F91" s="3">
        <v>247</v>
      </c>
      <c r="G91" s="3" t="s">
        <v>71</v>
      </c>
      <c r="H91" s="3" t="s">
        <v>0</v>
      </c>
      <c r="I91" s="19" t="s">
        <v>0</v>
      </c>
      <c r="J91" s="22">
        <f>J94+J79+J93</f>
        <v>1105706.81</v>
      </c>
      <c r="K91" s="22">
        <f>K94+K79</f>
        <v>0</v>
      </c>
      <c r="L91" s="22">
        <f>L94+L79</f>
        <v>0</v>
      </c>
      <c r="M91"/>
      <c r="N91"/>
      <c r="O91"/>
      <c r="P91"/>
      <c r="Q91"/>
      <c r="R91"/>
      <c r="S91"/>
      <c r="T91"/>
      <c r="U91"/>
      <c r="V91"/>
    </row>
    <row r="92" spans="1:22" ht="14.25" customHeight="1" x14ac:dyDescent="0.2">
      <c r="A92" s="4" t="s">
        <v>194</v>
      </c>
      <c r="B92" s="5" t="s">
        <v>12</v>
      </c>
      <c r="C92" s="5" t="s">
        <v>14</v>
      </c>
      <c r="D92" s="5" t="s">
        <v>97</v>
      </c>
      <c r="E92" s="5" t="s">
        <v>101</v>
      </c>
      <c r="F92" s="5">
        <v>247</v>
      </c>
      <c r="G92" s="5" t="s">
        <v>71</v>
      </c>
      <c r="H92" s="5"/>
      <c r="I92" s="23">
        <v>1110</v>
      </c>
      <c r="J92" s="27"/>
      <c r="K92" s="27">
        <v>0</v>
      </c>
      <c r="L92" s="27">
        <v>0</v>
      </c>
    </row>
    <row r="93" spans="1:22" ht="14.25" customHeight="1" x14ac:dyDescent="0.2">
      <c r="A93" s="4" t="s">
        <v>230</v>
      </c>
      <c r="B93" s="5" t="s">
        <v>12</v>
      </c>
      <c r="C93" s="5" t="s">
        <v>14</v>
      </c>
      <c r="D93" s="5" t="s">
        <v>97</v>
      </c>
      <c r="E93" s="5" t="s">
        <v>101</v>
      </c>
      <c r="F93" s="5">
        <v>247</v>
      </c>
      <c r="G93" s="5" t="s">
        <v>71</v>
      </c>
      <c r="H93" s="5"/>
      <c r="I93" s="23"/>
      <c r="J93" s="27">
        <v>785706.81</v>
      </c>
      <c r="K93" s="27"/>
      <c r="L93" s="27"/>
    </row>
    <row r="94" spans="1:22" ht="20.25" customHeight="1" x14ac:dyDescent="0.2">
      <c r="A94" s="4" t="s">
        <v>74</v>
      </c>
      <c r="B94" s="5" t="s">
        <v>12</v>
      </c>
      <c r="C94" s="5" t="s">
        <v>14</v>
      </c>
      <c r="D94" s="5" t="s">
        <v>97</v>
      </c>
      <c r="E94" s="5" t="s">
        <v>101</v>
      </c>
      <c r="F94" s="5">
        <v>247</v>
      </c>
      <c r="G94" s="5" t="s">
        <v>71</v>
      </c>
      <c r="H94" s="5" t="s">
        <v>0</v>
      </c>
      <c r="I94" s="23" t="s">
        <v>75</v>
      </c>
      <c r="J94" s="27">
        <v>320000</v>
      </c>
      <c r="K94" s="27">
        <v>0</v>
      </c>
      <c r="L94" s="27">
        <v>0</v>
      </c>
    </row>
    <row r="95" spans="1:22" ht="57.6" hidden="1" customHeight="1" x14ac:dyDescent="0.2">
      <c r="A95" s="2" t="s">
        <v>112</v>
      </c>
      <c r="B95" s="3" t="s">
        <v>12</v>
      </c>
      <c r="C95" s="3" t="s">
        <v>14</v>
      </c>
      <c r="D95" s="3" t="s">
        <v>97</v>
      </c>
      <c r="E95" s="3" t="s">
        <v>113</v>
      </c>
      <c r="F95" s="3" t="s">
        <v>0</v>
      </c>
      <c r="G95" s="3" t="s">
        <v>0</v>
      </c>
      <c r="H95" s="3" t="s">
        <v>0</v>
      </c>
      <c r="I95" s="19" t="s">
        <v>0</v>
      </c>
      <c r="J95" s="22">
        <v>0</v>
      </c>
      <c r="K95" s="21"/>
      <c r="L95" s="21"/>
    </row>
    <row r="96" spans="1:22" ht="28.9" hidden="1" customHeight="1" x14ac:dyDescent="0.2">
      <c r="A96" s="2" t="s">
        <v>56</v>
      </c>
      <c r="B96" s="3" t="s">
        <v>12</v>
      </c>
      <c r="C96" s="3" t="s">
        <v>14</v>
      </c>
      <c r="D96" s="3" t="s">
        <v>97</v>
      </c>
      <c r="E96" s="3" t="s">
        <v>113</v>
      </c>
      <c r="F96" s="3" t="s">
        <v>57</v>
      </c>
      <c r="G96" s="3" t="s">
        <v>0</v>
      </c>
      <c r="H96" s="3" t="s">
        <v>0</v>
      </c>
      <c r="I96" s="19" t="s">
        <v>0</v>
      </c>
      <c r="J96" s="22">
        <v>0</v>
      </c>
      <c r="K96" s="21"/>
      <c r="L96" s="21"/>
    </row>
    <row r="97" spans="1:12" ht="28.9" hidden="1" customHeight="1" x14ac:dyDescent="0.2">
      <c r="A97" s="2" t="s">
        <v>58</v>
      </c>
      <c r="B97" s="3" t="s">
        <v>12</v>
      </c>
      <c r="C97" s="3" t="s">
        <v>14</v>
      </c>
      <c r="D97" s="3" t="s">
        <v>97</v>
      </c>
      <c r="E97" s="3" t="s">
        <v>113</v>
      </c>
      <c r="F97" s="3" t="s">
        <v>59</v>
      </c>
      <c r="G97" s="3" t="s">
        <v>0</v>
      </c>
      <c r="H97" s="3" t="s">
        <v>0</v>
      </c>
      <c r="I97" s="19" t="s">
        <v>0</v>
      </c>
      <c r="J97" s="22">
        <v>0</v>
      </c>
      <c r="K97" s="21"/>
      <c r="L97" s="21"/>
    </row>
    <row r="98" spans="1:12" ht="57.6" hidden="1" customHeight="1" x14ac:dyDescent="0.2">
      <c r="A98" s="2" t="s">
        <v>68</v>
      </c>
      <c r="B98" s="3" t="s">
        <v>12</v>
      </c>
      <c r="C98" s="3" t="s">
        <v>14</v>
      </c>
      <c r="D98" s="3" t="s">
        <v>97</v>
      </c>
      <c r="E98" s="3" t="s">
        <v>113</v>
      </c>
      <c r="F98" s="3" t="s">
        <v>69</v>
      </c>
      <c r="G98" s="3" t="s">
        <v>0</v>
      </c>
      <c r="H98" s="3" t="s">
        <v>0</v>
      </c>
      <c r="I98" s="19" t="s">
        <v>0</v>
      </c>
      <c r="J98" s="22">
        <v>0</v>
      </c>
      <c r="K98" s="21"/>
      <c r="L98" s="21"/>
    </row>
    <row r="99" spans="1:12" ht="14.45" hidden="1" customHeight="1" x14ac:dyDescent="0.2">
      <c r="A99" s="4" t="s">
        <v>90</v>
      </c>
      <c r="B99" s="5" t="s">
        <v>12</v>
      </c>
      <c r="C99" s="5" t="s">
        <v>14</v>
      </c>
      <c r="D99" s="5" t="s">
        <v>97</v>
      </c>
      <c r="E99" s="5" t="s">
        <v>113</v>
      </c>
      <c r="F99" s="5" t="s">
        <v>69</v>
      </c>
      <c r="G99" s="5" t="s">
        <v>91</v>
      </c>
      <c r="H99" s="5" t="s">
        <v>0</v>
      </c>
      <c r="I99" s="23" t="s">
        <v>0</v>
      </c>
      <c r="J99" s="27"/>
      <c r="K99" s="21"/>
      <c r="L99" s="21"/>
    </row>
    <row r="100" spans="1:12" ht="14.45" hidden="1" customHeight="1" x14ac:dyDescent="0.2">
      <c r="A100" s="4" t="s">
        <v>114</v>
      </c>
      <c r="B100" s="5" t="s">
        <v>12</v>
      </c>
      <c r="C100" s="5" t="s">
        <v>14</v>
      </c>
      <c r="D100" s="5" t="s">
        <v>97</v>
      </c>
      <c r="E100" s="5" t="s">
        <v>113</v>
      </c>
      <c r="F100" s="5" t="s">
        <v>69</v>
      </c>
      <c r="G100" s="5" t="s">
        <v>91</v>
      </c>
      <c r="H100" s="5" t="s">
        <v>0</v>
      </c>
      <c r="I100" s="23" t="s">
        <v>115</v>
      </c>
      <c r="J100" s="27"/>
      <c r="K100" s="21"/>
      <c r="L100" s="21"/>
    </row>
    <row r="101" spans="1:12" ht="26.25" hidden="1" customHeight="1" x14ac:dyDescent="0.2">
      <c r="A101" s="2" t="s">
        <v>190</v>
      </c>
      <c r="B101" s="12">
        <v>809</v>
      </c>
      <c r="C101" s="11" t="s">
        <v>14</v>
      </c>
      <c r="D101" s="12">
        <v>13</v>
      </c>
      <c r="E101" s="12" t="s">
        <v>101</v>
      </c>
      <c r="F101" s="13">
        <v>414</v>
      </c>
      <c r="G101" s="14"/>
      <c r="H101" s="3"/>
      <c r="I101" s="19"/>
      <c r="J101" s="22">
        <f>J102+J103</f>
        <v>0</v>
      </c>
      <c r="K101" s="21"/>
      <c r="L101" s="21"/>
    </row>
    <row r="102" spans="1:12" ht="14.45" hidden="1" customHeight="1" x14ac:dyDescent="0.2">
      <c r="A102" s="4" t="s">
        <v>192</v>
      </c>
      <c r="B102" s="16">
        <v>809</v>
      </c>
      <c r="C102" s="15" t="s">
        <v>14</v>
      </c>
      <c r="D102" s="16">
        <v>13</v>
      </c>
      <c r="E102" s="16" t="s">
        <v>101</v>
      </c>
      <c r="F102" s="17">
        <v>414</v>
      </c>
      <c r="G102" s="8">
        <v>310</v>
      </c>
      <c r="H102" s="8"/>
      <c r="I102" s="24">
        <v>1118</v>
      </c>
      <c r="J102" s="28"/>
      <c r="K102" s="21" t="s">
        <v>189</v>
      </c>
      <c r="L102" s="21"/>
    </row>
    <row r="103" spans="1:12" ht="26.25" hidden="1" customHeight="1" x14ac:dyDescent="0.2">
      <c r="A103" s="4" t="s">
        <v>191</v>
      </c>
      <c r="B103" s="16">
        <v>809</v>
      </c>
      <c r="C103" s="15" t="s">
        <v>14</v>
      </c>
      <c r="D103" s="16">
        <v>13</v>
      </c>
      <c r="E103" s="16" t="s">
        <v>101</v>
      </c>
      <c r="F103" s="17">
        <v>414</v>
      </c>
      <c r="G103" s="8">
        <v>228</v>
      </c>
      <c r="H103" s="8"/>
      <c r="I103" s="24"/>
      <c r="J103" s="28"/>
      <c r="K103" s="21" t="s">
        <v>189</v>
      </c>
      <c r="L103" s="21"/>
    </row>
    <row r="104" spans="1:12" ht="14.45" customHeight="1" x14ac:dyDescent="0.2">
      <c r="A104" s="2" t="s">
        <v>116</v>
      </c>
      <c r="B104" s="3" t="s">
        <v>12</v>
      </c>
      <c r="C104" s="3" t="s">
        <v>16</v>
      </c>
      <c r="D104" s="3" t="s">
        <v>0</v>
      </c>
      <c r="E104" s="3" t="s">
        <v>0</v>
      </c>
      <c r="F104" s="3" t="s">
        <v>0</v>
      </c>
      <c r="G104" s="3" t="s">
        <v>0</v>
      </c>
      <c r="H104" s="3" t="s">
        <v>0</v>
      </c>
      <c r="I104" s="19" t="s">
        <v>0</v>
      </c>
      <c r="J104" s="22">
        <f>J105</f>
        <v>112000</v>
      </c>
      <c r="K104" s="22">
        <f t="shared" ref="K104:L107" si="6">K105</f>
        <v>124700</v>
      </c>
      <c r="L104" s="22">
        <f t="shared" si="6"/>
        <v>137500</v>
      </c>
    </row>
    <row r="105" spans="1:12" ht="28.9" customHeight="1" x14ac:dyDescent="0.2">
      <c r="A105" s="2" t="s">
        <v>117</v>
      </c>
      <c r="B105" s="3" t="s">
        <v>12</v>
      </c>
      <c r="C105" s="3" t="s">
        <v>16</v>
      </c>
      <c r="D105" s="3" t="s">
        <v>118</v>
      </c>
      <c r="E105" s="3" t="s">
        <v>0</v>
      </c>
      <c r="F105" s="3" t="s">
        <v>0</v>
      </c>
      <c r="G105" s="3" t="s">
        <v>0</v>
      </c>
      <c r="H105" s="3" t="s">
        <v>0</v>
      </c>
      <c r="I105" s="19" t="s">
        <v>0</v>
      </c>
      <c r="J105" s="22">
        <f>J106</f>
        <v>112000</v>
      </c>
      <c r="K105" s="22">
        <f t="shared" si="6"/>
        <v>124700</v>
      </c>
      <c r="L105" s="22">
        <f t="shared" si="6"/>
        <v>137500</v>
      </c>
    </row>
    <row r="106" spans="1:12" ht="14.45" customHeight="1" x14ac:dyDescent="0.2">
      <c r="A106" s="2" t="s">
        <v>17</v>
      </c>
      <c r="B106" s="3" t="s">
        <v>12</v>
      </c>
      <c r="C106" s="3" t="s">
        <v>16</v>
      </c>
      <c r="D106" s="3" t="s">
        <v>118</v>
      </c>
      <c r="E106" s="3" t="s">
        <v>18</v>
      </c>
      <c r="F106" s="3" t="s">
        <v>0</v>
      </c>
      <c r="G106" s="3" t="s">
        <v>0</v>
      </c>
      <c r="H106" s="3" t="s">
        <v>0</v>
      </c>
      <c r="I106" s="19" t="s">
        <v>0</v>
      </c>
      <c r="J106" s="22">
        <f>J107</f>
        <v>112000</v>
      </c>
      <c r="K106" s="22">
        <f t="shared" si="6"/>
        <v>124700</v>
      </c>
      <c r="L106" s="22">
        <f t="shared" si="6"/>
        <v>137500</v>
      </c>
    </row>
    <row r="107" spans="1:12" ht="14.45" customHeight="1" x14ac:dyDescent="0.2">
      <c r="A107" s="2" t="s">
        <v>98</v>
      </c>
      <c r="B107" s="3" t="s">
        <v>12</v>
      </c>
      <c r="C107" s="3" t="s">
        <v>16</v>
      </c>
      <c r="D107" s="3" t="s">
        <v>118</v>
      </c>
      <c r="E107" s="3" t="s">
        <v>99</v>
      </c>
      <c r="F107" s="3" t="s">
        <v>0</v>
      </c>
      <c r="G107" s="3" t="s">
        <v>0</v>
      </c>
      <c r="H107" s="3" t="s">
        <v>0</v>
      </c>
      <c r="I107" s="19" t="s">
        <v>0</v>
      </c>
      <c r="J107" s="22">
        <f>J108</f>
        <v>112000</v>
      </c>
      <c r="K107" s="22">
        <f t="shared" si="6"/>
        <v>124700</v>
      </c>
      <c r="L107" s="22">
        <f t="shared" si="6"/>
        <v>137500</v>
      </c>
    </row>
    <row r="108" spans="1:12" ht="63.75" x14ac:dyDescent="0.2">
      <c r="A108" s="2" t="s">
        <v>119</v>
      </c>
      <c r="B108" s="3" t="s">
        <v>12</v>
      </c>
      <c r="C108" s="3" t="s">
        <v>16</v>
      </c>
      <c r="D108" s="3" t="s">
        <v>118</v>
      </c>
      <c r="E108" s="3" t="s">
        <v>120</v>
      </c>
      <c r="F108" s="3" t="s">
        <v>0</v>
      </c>
      <c r="G108" s="3" t="s">
        <v>0</v>
      </c>
      <c r="H108" s="3" t="s">
        <v>0</v>
      </c>
      <c r="I108" s="19" t="s">
        <v>0</v>
      </c>
      <c r="J108" s="22">
        <f>J109+J117</f>
        <v>112000</v>
      </c>
      <c r="K108" s="22">
        <f>K109+K117</f>
        <v>124700</v>
      </c>
      <c r="L108" s="22">
        <f>L109+L117</f>
        <v>137500</v>
      </c>
    </row>
    <row r="109" spans="1:12" ht="14.45" customHeight="1" x14ac:dyDescent="0.2">
      <c r="A109" s="2" t="s">
        <v>23</v>
      </c>
      <c r="B109" s="3" t="s">
        <v>12</v>
      </c>
      <c r="C109" s="3" t="s">
        <v>16</v>
      </c>
      <c r="D109" s="3" t="s">
        <v>118</v>
      </c>
      <c r="E109" s="3" t="s">
        <v>120</v>
      </c>
      <c r="F109" s="3" t="s">
        <v>24</v>
      </c>
      <c r="G109" s="3" t="s">
        <v>0</v>
      </c>
      <c r="H109" s="3" t="s">
        <v>0</v>
      </c>
      <c r="I109" s="19" t="s">
        <v>0</v>
      </c>
      <c r="J109" s="22">
        <f t="shared" ref="J109:L110" si="7">J110</f>
        <v>79641.78</v>
      </c>
      <c r="K109" s="22">
        <f t="shared" si="7"/>
        <v>79641.78</v>
      </c>
      <c r="L109" s="22">
        <f t="shared" si="7"/>
        <v>79641.78</v>
      </c>
    </row>
    <row r="110" spans="1:12" ht="28.9" customHeight="1" x14ac:dyDescent="0.2">
      <c r="A110" s="2" t="s">
        <v>44</v>
      </c>
      <c r="B110" s="3" t="s">
        <v>12</v>
      </c>
      <c r="C110" s="3" t="s">
        <v>16</v>
      </c>
      <c r="D110" s="3" t="s">
        <v>118</v>
      </c>
      <c r="E110" s="3" t="s">
        <v>120</v>
      </c>
      <c r="F110" s="3" t="s">
        <v>45</v>
      </c>
      <c r="G110" s="3" t="s">
        <v>0</v>
      </c>
      <c r="H110" s="3" t="s">
        <v>0</v>
      </c>
      <c r="I110" s="19" t="s">
        <v>0</v>
      </c>
      <c r="J110" s="22">
        <f t="shared" si="7"/>
        <v>79641.78</v>
      </c>
      <c r="K110" s="22">
        <f t="shared" si="7"/>
        <v>79641.78</v>
      </c>
      <c r="L110" s="22">
        <f t="shared" si="7"/>
        <v>79641.78</v>
      </c>
    </row>
    <row r="111" spans="1:12" ht="43.35" customHeight="1" x14ac:dyDescent="0.2">
      <c r="A111" s="2" t="s">
        <v>46</v>
      </c>
      <c r="B111" s="3" t="s">
        <v>12</v>
      </c>
      <c r="C111" s="3" t="s">
        <v>16</v>
      </c>
      <c r="D111" s="3" t="s">
        <v>118</v>
      </c>
      <c r="E111" s="3" t="s">
        <v>120</v>
      </c>
      <c r="F111" s="3" t="s">
        <v>47</v>
      </c>
      <c r="G111" s="3" t="s">
        <v>0</v>
      </c>
      <c r="H111" s="3" t="s">
        <v>0</v>
      </c>
      <c r="I111" s="19" t="s">
        <v>0</v>
      </c>
      <c r="J111" s="22">
        <f>J112+J115</f>
        <v>79641.78</v>
      </c>
      <c r="K111" s="22">
        <f>K112+K115</f>
        <v>79641.78</v>
      </c>
      <c r="L111" s="22">
        <f>L112+L115</f>
        <v>79641.78</v>
      </c>
    </row>
    <row r="112" spans="1:12" ht="14.45" customHeight="1" x14ac:dyDescent="0.2">
      <c r="A112" s="4" t="s">
        <v>29</v>
      </c>
      <c r="B112" s="5">
        <v>809</v>
      </c>
      <c r="C112" s="5" t="s">
        <v>16</v>
      </c>
      <c r="D112" s="5" t="s">
        <v>118</v>
      </c>
      <c r="E112" s="5" t="s">
        <v>120</v>
      </c>
      <c r="F112" s="5" t="s">
        <v>47</v>
      </c>
      <c r="G112" s="5" t="s">
        <v>30</v>
      </c>
      <c r="H112" s="5" t="s">
        <v>0</v>
      </c>
      <c r="I112" s="23" t="s">
        <v>0</v>
      </c>
      <c r="J112" s="27">
        <f>J113</f>
        <v>61168.800000000003</v>
      </c>
      <c r="K112" s="27">
        <f>K113</f>
        <v>61168.800000000003</v>
      </c>
      <c r="L112" s="27">
        <f>L113</f>
        <v>61168.800000000003</v>
      </c>
    </row>
    <row r="113" spans="1:12" ht="57.6" customHeight="1" x14ac:dyDescent="0.2">
      <c r="A113" s="4" t="s">
        <v>121</v>
      </c>
      <c r="B113" s="5" t="s">
        <v>12</v>
      </c>
      <c r="C113" s="5" t="s">
        <v>16</v>
      </c>
      <c r="D113" s="5" t="s">
        <v>118</v>
      </c>
      <c r="E113" s="5" t="s">
        <v>120</v>
      </c>
      <c r="F113" s="5" t="s">
        <v>47</v>
      </c>
      <c r="G113" s="5" t="s">
        <v>30</v>
      </c>
      <c r="H113" s="5" t="s">
        <v>231</v>
      </c>
      <c r="I113" s="23" t="s">
        <v>0</v>
      </c>
      <c r="J113" s="27">
        <v>61168.800000000003</v>
      </c>
      <c r="K113" s="27">
        <v>61168.800000000003</v>
      </c>
      <c r="L113" s="27">
        <v>61168.800000000003</v>
      </c>
    </row>
    <row r="114" spans="1:12" ht="86.85" customHeight="1" x14ac:dyDescent="0.2">
      <c r="A114" s="2" t="s">
        <v>54</v>
      </c>
      <c r="B114" s="3" t="s">
        <v>12</v>
      </c>
      <c r="C114" s="3" t="s">
        <v>16</v>
      </c>
      <c r="D114" s="3" t="s">
        <v>118</v>
      </c>
      <c r="E114" s="3" t="s">
        <v>120</v>
      </c>
      <c r="F114" s="3" t="s">
        <v>55</v>
      </c>
      <c r="G114" s="3" t="s">
        <v>0</v>
      </c>
      <c r="H114" s="3" t="s">
        <v>0</v>
      </c>
      <c r="I114" s="19" t="s">
        <v>0</v>
      </c>
      <c r="J114" s="22">
        <f t="shared" ref="J114:L115" si="8">J115</f>
        <v>18472.98</v>
      </c>
      <c r="K114" s="22">
        <f t="shared" si="8"/>
        <v>18472.98</v>
      </c>
      <c r="L114" s="22">
        <f t="shared" si="8"/>
        <v>18472.98</v>
      </c>
    </row>
    <row r="115" spans="1:12" ht="28.9" customHeight="1" x14ac:dyDescent="0.2">
      <c r="A115" s="4" t="s">
        <v>32</v>
      </c>
      <c r="B115" s="5" t="s">
        <v>12</v>
      </c>
      <c r="C115" s="5" t="s">
        <v>16</v>
      </c>
      <c r="D115" s="5" t="s">
        <v>118</v>
      </c>
      <c r="E115" s="5" t="s">
        <v>120</v>
      </c>
      <c r="F115" s="5" t="s">
        <v>55</v>
      </c>
      <c r="G115" s="5" t="s">
        <v>33</v>
      </c>
      <c r="H115" s="5" t="s">
        <v>0</v>
      </c>
      <c r="I115" s="23" t="s">
        <v>0</v>
      </c>
      <c r="J115" s="27">
        <f t="shared" si="8"/>
        <v>18472.98</v>
      </c>
      <c r="K115" s="27">
        <f t="shared" si="8"/>
        <v>18472.98</v>
      </c>
      <c r="L115" s="27">
        <f t="shared" si="8"/>
        <v>18472.98</v>
      </c>
    </row>
    <row r="116" spans="1:12" ht="57.6" customHeight="1" x14ac:dyDescent="0.2">
      <c r="A116" s="4" t="s">
        <v>121</v>
      </c>
      <c r="B116" s="5" t="s">
        <v>12</v>
      </c>
      <c r="C116" s="5" t="s">
        <v>16</v>
      </c>
      <c r="D116" s="5" t="s">
        <v>118</v>
      </c>
      <c r="E116" s="5" t="s">
        <v>120</v>
      </c>
      <c r="F116" s="5" t="s">
        <v>55</v>
      </c>
      <c r="G116" s="5" t="s">
        <v>33</v>
      </c>
      <c r="H116" s="5" t="s">
        <v>231</v>
      </c>
      <c r="I116" s="23" t="s">
        <v>0</v>
      </c>
      <c r="J116" s="27">
        <v>18472.98</v>
      </c>
      <c r="K116" s="27">
        <v>18472.98</v>
      </c>
      <c r="L116" s="27">
        <v>18472.98</v>
      </c>
    </row>
    <row r="117" spans="1:12" ht="28.9" customHeight="1" x14ac:dyDescent="0.2">
      <c r="A117" s="2" t="s">
        <v>56</v>
      </c>
      <c r="B117" s="3" t="s">
        <v>12</v>
      </c>
      <c r="C117" s="3" t="s">
        <v>16</v>
      </c>
      <c r="D117" s="3" t="s">
        <v>118</v>
      </c>
      <c r="E117" s="3" t="s">
        <v>120</v>
      </c>
      <c r="F117" s="3" t="s">
        <v>57</v>
      </c>
      <c r="G117" s="3" t="s">
        <v>0</v>
      </c>
      <c r="H117" s="3" t="s">
        <v>0</v>
      </c>
      <c r="I117" s="19" t="s">
        <v>0</v>
      </c>
      <c r="J117" s="22">
        <f>J118</f>
        <v>32358.22</v>
      </c>
      <c r="K117" s="22">
        <f t="shared" ref="K117:L117" si="9">K118</f>
        <v>45058.22</v>
      </c>
      <c r="L117" s="22">
        <f t="shared" si="9"/>
        <v>57858.22</v>
      </c>
    </row>
    <row r="118" spans="1:12" ht="28.9" customHeight="1" x14ac:dyDescent="0.2">
      <c r="A118" s="2" t="s">
        <v>58</v>
      </c>
      <c r="B118" s="3" t="s">
        <v>12</v>
      </c>
      <c r="C118" s="3" t="s">
        <v>16</v>
      </c>
      <c r="D118" s="3" t="s">
        <v>118</v>
      </c>
      <c r="E118" s="3" t="s">
        <v>120</v>
      </c>
      <c r="F118" s="3" t="s">
        <v>59</v>
      </c>
      <c r="G118" s="3" t="s">
        <v>0</v>
      </c>
      <c r="H118" s="3" t="s">
        <v>0</v>
      </c>
      <c r="I118" s="19" t="s">
        <v>0</v>
      </c>
      <c r="J118" s="22">
        <f>J122</f>
        <v>32358.22</v>
      </c>
      <c r="K118" s="22">
        <f t="shared" ref="K118:L118" si="10">K122</f>
        <v>45058.22</v>
      </c>
      <c r="L118" s="22">
        <f t="shared" si="10"/>
        <v>57858.22</v>
      </c>
    </row>
    <row r="119" spans="1:12" ht="28.9" customHeight="1" x14ac:dyDescent="0.2">
      <c r="A119" s="2" t="s">
        <v>68</v>
      </c>
      <c r="B119" s="3" t="s">
        <v>12</v>
      </c>
      <c r="C119" s="3" t="s">
        <v>16</v>
      </c>
      <c r="D119" s="3" t="s">
        <v>118</v>
      </c>
      <c r="E119" s="3" t="s">
        <v>120</v>
      </c>
      <c r="F119" s="3">
        <v>242</v>
      </c>
      <c r="G119" s="3"/>
      <c r="H119" s="3"/>
      <c r="I119" s="19"/>
      <c r="J119" s="22">
        <f>J120+J121</f>
        <v>0</v>
      </c>
      <c r="K119" s="22">
        <f>K120+K121</f>
        <v>0</v>
      </c>
      <c r="L119" s="22">
        <f>L120+L121</f>
        <v>0</v>
      </c>
    </row>
    <row r="120" spans="1:12" ht="18" customHeight="1" x14ac:dyDescent="0.2">
      <c r="A120" s="4" t="s">
        <v>78</v>
      </c>
      <c r="B120" s="5" t="s">
        <v>12</v>
      </c>
      <c r="C120" s="5" t="s">
        <v>16</v>
      </c>
      <c r="D120" s="5" t="s">
        <v>118</v>
      </c>
      <c r="E120" s="5" t="s">
        <v>120</v>
      </c>
      <c r="F120" s="5">
        <v>242</v>
      </c>
      <c r="G120" s="5">
        <v>310</v>
      </c>
      <c r="H120" s="5" t="s">
        <v>208</v>
      </c>
      <c r="I120" s="25">
        <v>1116</v>
      </c>
      <c r="J120" s="28">
        <v>0</v>
      </c>
      <c r="K120" s="28"/>
      <c r="L120" s="28"/>
    </row>
    <row r="121" spans="1:12" ht="18" customHeight="1" x14ac:dyDescent="0.2">
      <c r="A121" s="4" t="s">
        <v>196</v>
      </c>
      <c r="B121" s="5" t="s">
        <v>12</v>
      </c>
      <c r="C121" s="5" t="s">
        <v>16</v>
      </c>
      <c r="D121" s="5" t="s">
        <v>118</v>
      </c>
      <c r="E121" s="5" t="s">
        <v>120</v>
      </c>
      <c r="F121" s="5">
        <v>242</v>
      </c>
      <c r="G121" s="5">
        <v>346</v>
      </c>
      <c r="H121" s="5" t="s">
        <v>208</v>
      </c>
      <c r="I121" s="25">
        <v>1123</v>
      </c>
      <c r="J121" s="28">
        <v>0</v>
      </c>
      <c r="K121" s="28"/>
      <c r="L121" s="28"/>
    </row>
    <row r="122" spans="1:12" ht="51" customHeight="1" x14ac:dyDescent="0.2">
      <c r="A122" s="2" t="s">
        <v>68</v>
      </c>
      <c r="B122" s="3" t="s">
        <v>12</v>
      </c>
      <c r="C122" s="3" t="s">
        <v>16</v>
      </c>
      <c r="D122" s="3" t="s">
        <v>118</v>
      </c>
      <c r="E122" s="3" t="s">
        <v>120</v>
      </c>
      <c r="F122" s="3" t="s">
        <v>69</v>
      </c>
      <c r="G122" s="3" t="s">
        <v>0</v>
      </c>
      <c r="H122" s="3" t="s">
        <v>0</v>
      </c>
      <c r="I122" s="19" t="s">
        <v>0</v>
      </c>
      <c r="J122" s="22">
        <f>J123</f>
        <v>32358.22</v>
      </c>
      <c r="K122" s="22">
        <f t="shared" ref="K122:L122" si="11">K123</f>
        <v>45058.22</v>
      </c>
      <c r="L122" s="22">
        <f t="shared" si="11"/>
        <v>57858.22</v>
      </c>
    </row>
    <row r="123" spans="1:12" ht="57.6" customHeight="1" x14ac:dyDescent="0.2">
      <c r="A123" s="4" t="s">
        <v>121</v>
      </c>
      <c r="B123" s="5" t="s">
        <v>12</v>
      </c>
      <c r="C123" s="5" t="s">
        <v>16</v>
      </c>
      <c r="D123" s="5" t="s">
        <v>118</v>
      </c>
      <c r="E123" s="5" t="s">
        <v>120</v>
      </c>
      <c r="F123" s="5" t="s">
        <v>69</v>
      </c>
      <c r="G123" s="5">
        <v>346</v>
      </c>
      <c r="H123" s="5" t="s">
        <v>231</v>
      </c>
      <c r="I123" s="23">
        <v>1116</v>
      </c>
      <c r="J123" s="27">
        <v>32358.22</v>
      </c>
      <c r="K123" s="27">
        <f>32358.22+12700</f>
        <v>45058.22</v>
      </c>
      <c r="L123" s="27">
        <v>57858.22</v>
      </c>
    </row>
    <row r="124" spans="1:12" ht="14.45" customHeight="1" x14ac:dyDescent="0.2">
      <c r="A124" s="2" t="s">
        <v>124</v>
      </c>
      <c r="B124" s="3" t="s">
        <v>12</v>
      </c>
      <c r="C124" s="3" t="s">
        <v>118</v>
      </c>
      <c r="D124" s="3" t="s">
        <v>0</v>
      </c>
      <c r="E124" s="3" t="s">
        <v>0</v>
      </c>
      <c r="F124" s="3" t="s">
        <v>0</v>
      </c>
      <c r="G124" s="3" t="s">
        <v>0</v>
      </c>
      <c r="H124" s="3" t="s">
        <v>0</v>
      </c>
      <c r="I124" s="19" t="s">
        <v>0</v>
      </c>
      <c r="J124" s="22">
        <f>J135+J125</f>
        <v>11801010.09</v>
      </c>
      <c r="K124" s="22">
        <f>K135+K125</f>
        <v>54800</v>
      </c>
      <c r="L124" s="22">
        <f>L135+L125</f>
        <v>19900</v>
      </c>
    </row>
    <row r="125" spans="1:12" ht="14.45" customHeight="1" x14ac:dyDescent="0.2">
      <c r="A125" s="2" t="s">
        <v>125</v>
      </c>
      <c r="B125" s="3" t="s">
        <v>12</v>
      </c>
      <c r="C125" s="3" t="s">
        <v>118</v>
      </c>
      <c r="D125" s="3" t="s">
        <v>35</v>
      </c>
      <c r="E125" s="3" t="s">
        <v>0</v>
      </c>
      <c r="F125" s="3" t="s">
        <v>0</v>
      </c>
      <c r="G125" s="3" t="s">
        <v>0</v>
      </c>
      <c r="H125" s="3" t="s">
        <v>0</v>
      </c>
      <c r="I125" s="19" t="s">
        <v>0</v>
      </c>
      <c r="J125" s="22">
        <f>J126</f>
        <v>3800</v>
      </c>
      <c r="K125" s="22">
        <f>K126</f>
        <v>3800</v>
      </c>
      <c r="L125" s="22">
        <f>L126</f>
        <v>3800</v>
      </c>
    </row>
    <row r="126" spans="1:12" ht="14.45" customHeight="1" x14ac:dyDescent="0.2">
      <c r="A126" s="2" t="s">
        <v>17</v>
      </c>
      <c r="B126" s="3" t="s">
        <v>12</v>
      </c>
      <c r="C126" s="3" t="s">
        <v>118</v>
      </c>
      <c r="D126" s="3" t="s">
        <v>35</v>
      </c>
      <c r="E126" s="3" t="s">
        <v>18</v>
      </c>
      <c r="F126" s="3" t="s">
        <v>0</v>
      </c>
      <c r="G126" s="3" t="s">
        <v>0</v>
      </c>
      <c r="H126" s="3" t="s">
        <v>0</v>
      </c>
      <c r="I126" s="19" t="s">
        <v>0</v>
      </c>
      <c r="J126" s="22">
        <f>J128</f>
        <v>3800</v>
      </c>
      <c r="K126" s="22">
        <f>K128</f>
        <v>3800</v>
      </c>
      <c r="L126" s="22">
        <f>L128</f>
        <v>3800</v>
      </c>
    </row>
    <row r="127" spans="1:12" ht="14.45" customHeight="1" x14ac:dyDescent="0.2">
      <c r="A127" s="2" t="s">
        <v>98</v>
      </c>
      <c r="B127" s="3" t="s">
        <v>12</v>
      </c>
      <c r="C127" s="3" t="s">
        <v>118</v>
      </c>
      <c r="D127" s="3" t="s">
        <v>35</v>
      </c>
      <c r="E127" s="3" t="s">
        <v>99</v>
      </c>
      <c r="F127" s="3" t="s">
        <v>0</v>
      </c>
      <c r="G127" s="3" t="s">
        <v>0</v>
      </c>
      <c r="H127" s="3" t="s">
        <v>0</v>
      </c>
      <c r="I127" s="19" t="s">
        <v>0</v>
      </c>
      <c r="J127" s="22">
        <f t="shared" ref="J127:L133" si="12">J128</f>
        <v>3800</v>
      </c>
      <c r="K127" s="22">
        <f t="shared" si="12"/>
        <v>3800</v>
      </c>
      <c r="L127" s="22">
        <f t="shared" si="12"/>
        <v>3800</v>
      </c>
    </row>
    <row r="128" spans="1:12" ht="57.6" customHeight="1" x14ac:dyDescent="0.2">
      <c r="A128" s="2" t="s">
        <v>126</v>
      </c>
      <c r="B128" s="3" t="s">
        <v>12</v>
      </c>
      <c r="C128" s="3" t="s">
        <v>118</v>
      </c>
      <c r="D128" s="3" t="s">
        <v>35</v>
      </c>
      <c r="E128" s="3" t="s">
        <v>127</v>
      </c>
      <c r="F128" s="3" t="s">
        <v>0</v>
      </c>
      <c r="G128" s="3" t="s">
        <v>0</v>
      </c>
      <c r="H128" s="3" t="s">
        <v>0</v>
      </c>
      <c r="I128" s="19" t="s">
        <v>0</v>
      </c>
      <c r="J128" s="22">
        <f t="shared" si="12"/>
        <v>3800</v>
      </c>
      <c r="K128" s="22">
        <f t="shared" si="12"/>
        <v>3800</v>
      </c>
      <c r="L128" s="22">
        <f t="shared" si="12"/>
        <v>3800</v>
      </c>
    </row>
    <row r="129" spans="1:13" ht="28.9" customHeight="1" x14ac:dyDescent="0.2">
      <c r="A129" s="2" t="s">
        <v>56</v>
      </c>
      <c r="B129" s="3" t="s">
        <v>12</v>
      </c>
      <c r="C129" s="3" t="s">
        <v>118</v>
      </c>
      <c r="D129" s="3" t="s">
        <v>35</v>
      </c>
      <c r="E129" s="3" t="s">
        <v>127</v>
      </c>
      <c r="F129" s="3" t="s">
        <v>57</v>
      </c>
      <c r="G129" s="3" t="s">
        <v>0</v>
      </c>
      <c r="H129" s="3" t="s">
        <v>0</v>
      </c>
      <c r="I129" s="19" t="s">
        <v>0</v>
      </c>
      <c r="J129" s="22">
        <f t="shared" si="12"/>
        <v>3800</v>
      </c>
      <c r="K129" s="22">
        <f t="shared" si="12"/>
        <v>3800</v>
      </c>
      <c r="L129" s="22">
        <f t="shared" si="12"/>
        <v>3800</v>
      </c>
    </row>
    <row r="130" spans="1:13" ht="28.9" customHeight="1" x14ac:dyDescent="0.2">
      <c r="A130" s="2" t="s">
        <v>58</v>
      </c>
      <c r="B130" s="3" t="s">
        <v>12</v>
      </c>
      <c r="C130" s="3" t="s">
        <v>118</v>
      </c>
      <c r="D130" s="3" t="s">
        <v>35</v>
      </c>
      <c r="E130" s="3" t="s">
        <v>127</v>
      </c>
      <c r="F130" s="3" t="s">
        <v>59</v>
      </c>
      <c r="G130" s="3" t="s">
        <v>0</v>
      </c>
      <c r="H130" s="3" t="s">
        <v>0</v>
      </c>
      <c r="I130" s="19" t="s">
        <v>0</v>
      </c>
      <c r="J130" s="22">
        <f t="shared" si="12"/>
        <v>3800</v>
      </c>
      <c r="K130" s="22">
        <f t="shared" si="12"/>
        <v>3800</v>
      </c>
      <c r="L130" s="22">
        <f t="shared" si="12"/>
        <v>3800</v>
      </c>
    </row>
    <row r="131" spans="1:13" ht="57.6" customHeight="1" x14ac:dyDescent="0.2">
      <c r="A131" s="2" t="s">
        <v>68</v>
      </c>
      <c r="B131" s="3" t="s">
        <v>12</v>
      </c>
      <c r="C131" s="3" t="s">
        <v>118</v>
      </c>
      <c r="D131" s="3" t="s">
        <v>35</v>
      </c>
      <c r="E131" s="3" t="s">
        <v>127</v>
      </c>
      <c r="F131" s="3" t="s">
        <v>69</v>
      </c>
      <c r="G131" s="5" t="s">
        <v>65</v>
      </c>
      <c r="H131" s="3" t="s">
        <v>0</v>
      </c>
      <c r="I131" s="19" t="s">
        <v>0</v>
      </c>
      <c r="J131" s="22">
        <f t="shared" si="12"/>
        <v>3800</v>
      </c>
      <c r="K131" s="22">
        <f t="shared" si="12"/>
        <v>3800</v>
      </c>
      <c r="L131" s="22">
        <f t="shared" si="12"/>
        <v>3800</v>
      </c>
    </row>
    <row r="132" spans="1:13" ht="14.45" customHeight="1" x14ac:dyDescent="0.2">
      <c r="A132" s="4" t="s">
        <v>64</v>
      </c>
      <c r="B132" s="5" t="s">
        <v>12</v>
      </c>
      <c r="C132" s="5" t="s">
        <v>118</v>
      </c>
      <c r="D132" s="5" t="s">
        <v>35</v>
      </c>
      <c r="E132" s="5" t="s">
        <v>127</v>
      </c>
      <c r="F132" s="5" t="s">
        <v>69</v>
      </c>
      <c r="G132" s="5" t="s">
        <v>65</v>
      </c>
      <c r="H132" s="5" t="s">
        <v>0</v>
      </c>
      <c r="I132" s="23" t="s">
        <v>0</v>
      </c>
      <c r="J132" s="27">
        <f t="shared" si="12"/>
        <v>3800</v>
      </c>
      <c r="K132" s="27">
        <f t="shared" si="12"/>
        <v>3800</v>
      </c>
      <c r="L132" s="27">
        <f t="shared" si="12"/>
        <v>3800</v>
      </c>
    </row>
    <row r="133" spans="1:13" ht="34.5" customHeight="1" x14ac:dyDescent="0.2">
      <c r="A133" s="4" t="s">
        <v>128</v>
      </c>
      <c r="B133" s="5" t="s">
        <v>12</v>
      </c>
      <c r="C133" s="5" t="s">
        <v>118</v>
      </c>
      <c r="D133" s="5" t="s">
        <v>35</v>
      </c>
      <c r="E133" s="5" t="s">
        <v>127</v>
      </c>
      <c r="F133" s="5" t="s">
        <v>69</v>
      </c>
      <c r="G133" s="5" t="s">
        <v>65</v>
      </c>
      <c r="H133" s="5" t="s">
        <v>232</v>
      </c>
      <c r="I133" s="23" t="s">
        <v>0</v>
      </c>
      <c r="J133" s="27">
        <f t="shared" si="12"/>
        <v>3800</v>
      </c>
      <c r="K133" s="27">
        <f t="shared" si="12"/>
        <v>3800</v>
      </c>
      <c r="L133" s="27">
        <f t="shared" si="12"/>
        <v>3800</v>
      </c>
    </row>
    <row r="134" spans="1:13" ht="24.75" customHeight="1" x14ac:dyDescent="0.2">
      <c r="A134" s="4" t="s">
        <v>104</v>
      </c>
      <c r="B134" s="5" t="s">
        <v>12</v>
      </c>
      <c r="C134" s="5" t="s">
        <v>118</v>
      </c>
      <c r="D134" s="5" t="s">
        <v>35</v>
      </c>
      <c r="E134" s="5" t="s">
        <v>127</v>
      </c>
      <c r="F134" s="5" t="s">
        <v>69</v>
      </c>
      <c r="G134" s="3" t="s">
        <v>0</v>
      </c>
      <c r="H134" s="5" t="s">
        <v>232</v>
      </c>
      <c r="I134" s="23" t="s">
        <v>105</v>
      </c>
      <c r="J134" s="27">
        <v>3800</v>
      </c>
      <c r="K134" s="27">
        <v>3800</v>
      </c>
      <c r="L134" s="27">
        <v>3800</v>
      </c>
    </row>
    <row r="135" spans="1:13" ht="51" x14ac:dyDescent="0.2">
      <c r="A135" s="2" t="s">
        <v>198</v>
      </c>
      <c r="B135" s="3" t="s">
        <v>12</v>
      </c>
      <c r="C135" s="3" t="s">
        <v>118</v>
      </c>
      <c r="D135" s="3">
        <v>10</v>
      </c>
      <c r="E135" s="3" t="s">
        <v>0</v>
      </c>
      <c r="F135" s="3" t="s">
        <v>0</v>
      </c>
      <c r="G135" s="3"/>
      <c r="H135" s="3" t="s">
        <v>0</v>
      </c>
      <c r="I135" s="19" t="s">
        <v>0</v>
      </c>
      <c r="J135" s="22">
        <f>J145+J136</f>
        <v>11797210.09</v>
      </c>
      <c r="K135" s="22">
        <f>K145+K136</f>
        <v>51000</v>
      </c>
      <c r="L135" s="22">
        <f>L145+L136</f>
        <v>16100</v>
      </c>
    </row>
    <row r="136" spans="1:13" ht="25.5" x14ac:dyDescent="0.2">
      <c r="A136" s="2" t="s">
        <v>187</v>
      </c>
      <c r="B136" s="3">
        <v>809</v>
      </c>
      <c r="C136" s="6" t="s">
        <v>118</v>
      </c>
      <c r="D136" s="3">
        <v>10</v>
      </c>
      <c r="E136" s="6" t="s">
        <v>233</v>
      </c>
      <c r="F136" s="6" t="s">
        <v>57</v>
      </c>
      <c r="G136" s="6"/>
      <c r="H136" s="3"/>
      <c r="I136" s="19"/>
      <c r="J136" s="22">
        <f>J137</f>
        <v>11524533.039999999</v>
      </c>
      <c r="K136" s="22">
        <f>K137</f>
        <v>0</v>
      </c>
      <c r="L136" s="64">
        <f>L137</f>
        <v>0</v>
      </c>
      <c r="M136" s="48"/>
    </row>
    <row r="137" spans="1:13" ht="51" x14ac:dyDescent="0.2">
      <c r="A137" s="2" t="s">
        <v>185</v>
      </c>
      <c r="B137" s="3">
        <v>809</v>
      </c>
      <c r="C137" s="6" t="s">
        <v>118</v>
      </c>
      <c r="D137" s="3">
        <v>10</v>
      </c>
      <c r="E137" s="6" t="s">
        <v>233</v>
      </c>
      <c r="F137" s="6" t="s">
        <v>57</v>
      </c>
      <c r="G137" s="9" t="s">
        <v>103</v>
      </c>
      <c r="H137" s="6"/>
      <c r="I137" s="19"/>
      <c r="J137" s="22">
        <f>J139+J142</f>
        <v>11524533.039999999</v>
      </c>
      <c r="K137" s="22">
        <f>K139+K142</f>
        <v>0</v>
      </c>
      <c r="L137" s="64">
        <f>L139+L142</f>
        <v>0</v>
      </c>
      <c r="M137" s="48"/>
    </row>
    <row r="138" spans="1:13" ht="38.25" hidden="1" x14ac:dyDescent="0.2">
      <c r="A138" s="7" t="s">
        <v>186</v>
      </c>
      <c r="B138" s="8">
        <v>809</v>
      </c>
      <c r="C138" s="9" t="s">
        <v>118</v>
      </c>
      <c r="D138" s="8">
        <v>10</v>
      </c>
      <c r="E138" s="9" t="s">
        <v>184</v>
      </c>
      <c r="F138" s="9" t="s">
        <v>69</v>
      </c>
      <c r="G138" s="9" t="s">
        <v>193</v>
      </c>
      <c r="H138" s="9"/>
      <c r="I138" s="26" t="s">
        <v>132</v>
      </c>
      <c r="J138" s="28">
        <v>0</v>
      </c>
      <c r="K138" s="28">
        <v>0</v>
      </c>
      <c r="L138" s="65">
        <v>0</v>
      </c>
      <c r="M138" s="48"/>
    </row>
    <row r="139" spans="1:13" ht="25.5" x14ac:dyDescent="0.2">
      <c r="A139" s="7" t="s">
        <v>210</v>
      </c>
      <c r="B139" s="8">
        <v>808</v>
      </c>
      <c r="C139" s="9" t="s">
        <v>118</v>
      </c>
      <c r="D139" s="9" t="s">
        <v>157</v>
      </c>
      <c r="E139" s="9" t="s">
        <v>233</v>
      </c>
      <c r="F139" s="9" t="s">
        <v>69</v>
      </c>
      <c r="G139" s="9" t="s">
        <v>193</v>
      </c>
      <c r="H139" s="9"/>
      <c r="I139" s="26"/>
      <c r="J139" s="28">
        <f>J140</f>
        <v>74533.040000000008</v>
      </c>
      <c r="K139" s="28">
        <f>K140</f>
        <v>0</v>
      </c>
      <c r="L139" s="65">
        <f>L140</f>
        <v>0</v>
      </c>
      <c r="M139" s="48"/>
    </row>
    <row r="140" spans="1:13" x14ac:dyDescent="0.2">
      <c r="A140" s="7" t="s">
        <v>209</v>
      </c>
      <c r="B140" s="8">
        <v>809</v>
      </c>
      <c r="C140" s="9" t="s">
        <v>118</v>
      </c>
      <c r="D140" s="8">
        <v>10</v>
      </c>
      <c r="E140" s="9" t="s">
        <v>233</v>
      </c>
      <c r="F140" s="9" t="s">
        <v>69</v>
      </c>
      <c r="G140" s="9" t="s">
        <v>193</v>
      </c>
      <c r="H140" s="9"/>
      <c r="I140" s="26" t="s">
        <v>109</v>
      </c>
      <c r="J140" s="28">
        <f>10000+64533.04</f>
        <v>74533.040000000008</v>
      </c>
      <c r="K140" s="28"/>
      <c r="L140" s="65"/>
      <c r="M140" s="48"/>
    </row>
    <row r="141" spans="1:13" hidden="1" x14ac:dyDescent="0.2">
      <c r="A141" s="7"/>
      <c r="B141" s="8">
        <v>809</v>
      </c>
      <c r="C141" s="9" t="s">
        <v>118</v>
      </c>
      <c r="D141" s="8">
        <v>10</v>
      </c>
      <c r="E141" s="9" t="s">
        <v>233</v>
      </c>
      <c r="F141" s="9" t="s">
        <v>69</v>
      </c>
      <c r="G141" s="9" t="s">
        <v>65</v>
      </c>
      <c r="H141" s="9"/>
      <c r="I141" s="26"/>
      <c r="J141" s="28"/>
      <c r="K141" s="28"/>
      <c r="L141" s="65"/>
      <c r="M141" s="48"/>
    </row>
    <row r="142" spans="1:13" ht="25.5" x14ac:dyDescent="0.2">
      <c r="A142" s="7" t="s">
        <v>202</v>
      </c>
      <c r="B142" s="29" t="s">
        <v>12</v>
      </c>
      <c r="C142" s="29" t="s">
        <v>118</v>
      </c>
      <c r="D142" s="29" t="s">
        <v>157</v>
      </c>
      <c r="E142" s="9" t="s">
        <v>233</v>
      </c>
      <c r="F142" s="9" t="s">
        <v>69</v>
      </c>
      <c r="G142" s="5">
        <v>226</v>
      </c>
      <c r="H142" s="9"/>
      <c r="I142" s="26"/>
      <c r="J142" s="28">
        <f>J143+J144</f>
        <v>11450000</v>
      </c>
      <c r="K142" s="28">
        <f>K144</f>
        <v>0</v>
      </c>
      <c r="L142" s="65">
        <f>L144</f>
        <v>0</v>
      </c>
      <c r="M142" s="48"/>
    </row>
    <row r="143" spans="1:13" ht="38.25" x14ac:dyDescent="0.2">
      <c r="A143" s="4" t="s">
        <v>237</v>
      </c>
      <c r="B143" s="29" t="s">
        <v>12</v>
      </c>
      <c r="C143" s="29" t="s">
        <v>118</v>
      </c>
      <c r="D143" s="29" t="s">
        <v>157</v>
      </c>
      <c r="E143" s="9" t="s">
        <v>233</v>
      </c>
      <c r="F143" s="9" t="s">
        <v>69</v>
      </c>
      <c r="G143" s="5">
        <v>226</v>
      </c>
      <c r="H143" s="9"/>
      <c r="I143" s="26"/>
      <c r="J143" s="28">
        <v>700000</v>
      </c>
      <c r="K143" s="28"/>
      <c r="L143" s="65"/>
      <c r="M143" s="48"/>
    </row>
    <row r="144" spans="1:13" ht="28.9" customHeight="1" x14ac:dyDescent="0.2">
      <c r="A144" s="4" t="s">
        <v>236</v>
      </c>
      <c r="B144" s="29" t="s">
        <v>12</v>
      </c>
      <c r="C144" s="29" t="s">
        <v>118</v>
      </c>
      <c r="D144" s="29">
        <v>10</v>
      </c>
      <c r="E144" s="9" t="s">
        <v>233</v>
      </c>
      <c r="F144" s="29" t="s">
        <v>69</v>
      </c>
      <c r="G144" s="8">
        <v>226</v>
      </c>
      <c r="H144" s="5"/>
      <c r="I144" s="23">
        <v>9000</v>
      </c>
      <c r="J144" s="27">
        <f>1500000+8100000+150000+1000000</f>
        <v>10750000</v>
      </c>
      <c r="K144" s="27">
        <v>0</v>
      </c>
      <c r="L144" s="65">
        <v>0</v>
      </c>
      <c r="M144" s="48"/>
    </row>
    <row r="145" spans="1:12" ht="14.45" customHeight="1" x14ac:dyDescent="0.2">
      <c r="A145" s="2" t="s">
        <v>17</v>
      </c>
      <c r="B145" s="3" t="s">
        <v>12</v>
      </c>
      <c r="C145" s="3" t="s">
        <v>118</v>
      </c>
      <c r="D145" s="3">
        <v>10</v>
      </c>
      <c r="E145" s="3" t="s">
        <v>18</v>
      </c>
      <c r="F145" s="3" t="s">
        <v>0</v>
      </c>
      <c r="G145" s="3" t="s">
        <v>0</v>
      </c>
      <c r="H145" s="3" t="s">
        <v>0</v>
      </c>
      <c r="I145" s="19" t="s">
        <v>0</v>
      </c>
      <c r="J145" s="22">
        <f>J146</f>
        <v>272677.05</v>
      </c>
      <c r="K145" s="22">
        <f t="shared" ref="K145:L148" si="13">K146</f>
        <v>51000</v>
      </c>
      <c r="L145" s="22">
        <f t="shared" si="13"/>
        <v>16100</v>
      </c>
    </row>
    <row r="146" spans="1:12" ht="14.45" customHeight="1" x14ac:dyDescent="0.2">
      <c r="A146" s="2" t="s">
        <v>98</v>
      </c>
      <c r="B146" s="3" t="s">
        <v>12</v>
      </c>
      <c r="C146" s="3" t="s">
        <v>118</v>
      </c>
      <c r="D146" s="3">
        <v>10</v>
      </c>
      <c r="E146" s="3" t="s">
        <v>99</v>
      </c>
      <c r="F146" s="3" t="s">
        <v>0</v>
      </c>
      <c r="G146" s="3" t="s">
        <v>0</v>
      </c>
      <c r="H146" s="3" t="s">
        <v>0</v>
      </c>
      <c r="I146" s="19" t="s">
        <v>0</v>
      </c>
      <c r="J146" s="22">
        <f>J147</f>
        <v>272677.05</v>
      </c>
      <c r="K146" s="22">
        <f t="shared" si="13"/>
        <v>51000</v>
      </c>
      <c r="L146" s="22">
        <f t="shared" si="13"/>
        <v>16100</v>
      </c>
    </row>
    <row r="147" spans="1:12" ht="72.599999999999994" customHeight="1" x14ac:dyDescent="0.2">
      <c r="A147" s="2" t="s">
        <v>129</v>
      </c>
      <c r="B147" s="3" t="s">
        <v>12</v>
      </c>
      <c r="C147" s="3" t="s">
        <v>118</v>
      </c>
      <c r="D147" s="3">
        <v>10</v>
      </c>
      <c r="E147" s="3" t="s">
        <v>130</v>
      </c>
      <c r="F147" s="3" t="s">
        <v>0</v>
      </c>
      <c r="G147" s="3" t="s">
        <v>0</v>
      </c>
      <c r="H147" s="3" t="s">
        <v>0</v>
      </c>
      <c r="I147" s="19" t="s">
        <v>0</v>
      </c>
      <c r="J147" s="22">
        <f>J148</f>
        <v>272677.05</v>
      </c>
      <c r="K147" s="22">
        <f t="shared" si="13"/>
        <v>51000</v>
      </c>
      <c r="L147" s="22">
        <f t="shared" si="13"/>
        <v>16100</v>
      </c>
    </row>
    <row r="148" spans="1:12" ht="28.9" customHeight="1" x14ac:dyDescent="0.2">
      <c r="A148" s="2" t="s">
        <v>56</v>
      </c>
      <c r="B148" s="3" t="s">
        <v>12</v>
      </c>
      <c r="C148" s="3" t="s">
        <v>118</v>
      </c>
      <c r="D148" s="3">
        <v>10</v>
      </c>
      <c r="E148" s="3" t="s">
        <v>130</v>
      </c>
      <c r="F148" s="3" t="s">
        <v>57</v>
      </c>
      <c r="G148" s="3" t="s">
        <v>0</v>
      </c>
      <c r="H148" s="3" t="s">
        <v>0</v>
      </c>
      <c r="I148" s="19" t="s">
        <v>0</v>
      </c>
      <c r="J148" s="22">
        <f>J149</f>
        <v>272677.05</v>
      </c>
      <c r="K148" s="22">
        <f t="shared" si="13"/>
        <v>51000</v>
      </c>
      <c r="L148" s="22">
        <f t="shared" si="13"/>
        <v>16100</v>
      </c>
    </row>
    <row r="149" spans="1:12" ht="28.9" customHeight="1" x14ac:dyDescent="0.2">
      <c r="A149" s="2" t="s">
        <v>58</v>
      </c>
      <c r="B149" s="3" t="s">
        <v>12</v>
      </c>
      <c r="C149" s="3" t="s">
        <v>118</v>
      </c>
      <c r="D149" s="3">
        <v>10</v>
      </c>
      <c r="E149" s="3" t="s">
        <v>130</v>
      </c>
      <c r="F149" s="3" t="s">
        <v>59</v>
      </c>
      <c r="G149" s="5" t="s">
        <v>103</v>
      </c>
      <c r="H149" s="3" t="s">
        <v>0</v>
      </c>
      <c r="I149" s="19" t="s">
        <v>0</v>
      </c>
      <c r="J149" s="22">
        <f>J155</f>
        <v>272677.05</v>
      </c>
      <c r="K149" s="22">
        <f>K155</f>
        <v>51000</v>
      </c>
      <c r="L149" s="22">
        <f>L155</f>
        <v>16100</v>
      </c>
    </row>
    <row r="150" spans="1:12" ht="28.9" hidden="1" customHeight="1" x14ac:dyDescent="0.2">
      <c r="A150" s="4" t="s">
        <v>102</v>
      </c>
      <c r="B150" s="5" t="s">
        <v>12</v>
      </c>
      <c r="C150" s="5" t="s">
        <v>118</v>
      </c>
      <c r="D150" s="5">
        <v>10</v>
      </c>
      <c r="E150" s="5" t="s">
        <v>130</v>
      </c>
      <c r="F150" s="5" t="s">
        <v>69</v>
      </c>
      <c r="G150" s="5" t="s">
        <v>103</v>
      </c>
      <c r="H150" s="5" t="s">
        <v>0</v>
      </c>
      <c r="I150" s="23" t="s">
        <v>0</v>
      </c>
      <c r="J150" s="27">
        <f>J151+J152</f>
        <v>0</v>
      </c>
      <c r="K150" s="21"/>
      <c r="L150" s="21"/>
    </row>
    <row r="151" spans="1:12" ht="12.75" hidden="1" customHeight="1" x14ac:dyDescent="0.2">
      <c r="A151" s="4" t="s">
        <v>131</v>
      </c>
      <c r="B151" s="5" t="s">
        <v>12</v>
      </c>
      <c r="C151" s="5" t="s">
        <v>118</v>
      </c>
      <c r="D151" s="5">
        <v>10</v>
      </c>
      <c r="E151" s="5" t="s">
        <v>130</v>
      </c>
      <c r="F151" s="5" t="s">
        <v>69</v>
      </c>
      <c r="G151" s="5" t="s">
        <v>103</v>
      </c>
      <c r="H151" s="5" t="s">
        <v>0</v>
      </c>
      <c r="I151" s="23" t="s">
        <v>132</v>
      </c>
      <c r="J151" s="27"/>
      <c r="K151" s="21"/>
      <c r="L151" s="21"/>
    </row>
    <row r="152" spans="1:12" ht="28.9" hidden="1" customHeight="1" x14ac:dyDescent="0.2">
      <c r="A152" s="4" t="s">
        <v>133</v>
      </c>
      <c r="B152" s="5" t="s">
        <v>12</v>
      </c>
      <c r="C152" s="5" t="s">
        <v>118</v>
      </c>
      <c r="D152" s="5">
        <v>10</v>
      </c>
      <c r="E152" s="5" t="s">
        <v>130</v>
      </c>
      <c r="F152" s="5" t="s">
        <v>69</v>
      </c>
      <c r="G152" s="5" t="s">
        <v>123</v>
      </c>
      <c r="H152" s="5" t="s">
        <v>0</v>
      </c>
      <c r="I152" s="23" t="s">
        <v>134</v>
      </c>
      <c r="J152" s="27">
        <v>0</v>
      </c>
      <c r="K152" s="21"/>
      <c r="L152" s="21"/>
    </row>
    <row r="153" spans="1:12" ht="28.9" hidden="1" customHeight="1" x14ac:dyDescent="0.2">
      <c r="A153" s="4" t="s">
        <v>122</v>
      </c>
      <c r="B153" s="5" t="s">
        <v>12</v>
      </c>
      <c r="C153" s="5" t="s">
        <v>118</v>
      </c>
      <c r="D153" s="5">
        <v>10</v>
      </c>
      <c r="E153" s="5" t="s">
        <v>130</v>
      </c>
      <c r="F153" s="5" t="s">
        <v>69</v>
      </c>
      <c r="G153" s="5" t="s">
        <v>123</v>
      </c>
      <c r="H153" s="5" t="s">
        <v>0</v>
      </c>
      <c r="I153" s="23" t="s">
        <v>0</v>
      </c>
      <c r="J153" s="27">
        <f>J154</f>
        <v>0</v>
      </c>
      <c r="K153" s="21"/>
      <c r="L153" s="21"/>
    </row>
    <row r="154" spans="1:12" ht="14.45" hidden="1" customHeight="1" x14ac:dyDescent="0.2">
      <c r="A154" s="4" t="s">
        <v>108</v>
      </c>
      <c r="B154" s="5" t="s">
        <v>12</v>
      </c>
      <c r="C154" s="5" t="s">
        <v>118</v>
      </c>
      <c r="D154" s="5">
        <v>10</v>
      </c>
      <c r="E154" s="5" t="s">
        <v>130</v>
      </c>
      <c r="F154" s="5" t="s">
        <v>69</v>
      </c>
      <c r="G154" s="3" t="s">
        <v>0</v>
      </c>
      <c r="H154" s="5" t="s">
        <v>0</v>
      </c>
      <c r="I154" s="23" t="s">
        <v>109</v>
      </c>
      <c r="J154" s="27">
        <v>0</v>
      </c>
      <c r="K154" s="21"/>
      <c r="L154" s="21"/>
    </row>
    <row r="155" spans="1:12" ht="14.25" customHeight="1" x14ac:dyDescent="0.2">
      <c r="A155" s="2" t="s">
        <v>207</v>
      </c>
      <c r="B155" s="3" t="s">
        <v>12</v>
      </c>
      <c r="C155" s="3" t="s">
        <v>118</v>
      </c>
      <c r="D155" s="3">
        <v>10</v>
      </c>
      <c r="E155" s="3" t="s">
        <v>130</v>
      </c>
      <c r="F155" s="3">
        <v>247</v>
      </c>
      <c r="G155" s="5" t="s">
        <v>71</v>
      </c>
      <c r="H155" s="3" t="s">
        <v>0</v>
      </c>
      <c r="I155" s="19" t="s">
        <v>0</v>
      </c>
      <c r="J155" s="22">
        <f>J156</f>
        <v>272677.05</v>
      </c>
      <c r="K155" s="22">
        <f>K156</f>
        <v>51000</v>
      </c>
      <c r="L155" s="22">
        <f t="shared" ref="L155" si="14">L156</f>
        <v>16100</v>
      </c>
    </row>
    <row r="156" spans="1:12" ht="14.45" customHeight="1" x14ac:dyDescent="0.2">
      <c r="A156" s="4" t="s">
        <v>70</v>
      </c>
      <c r="B156" s="5" t="s">
        <v>12</v>
      </c>
      <c r="C156" s="5" t="s">
        <v>118</v>
      </c>
      <c r="D156" s="5">
        <v>10</v>
      </c>
      <c r="E156" s="5" t="s">
        <v>130</v>
      </c>
      <c r="F156" s="5">
        <v>247</v>
      </c>
      <c r="G156" s="5" t="s">
        <v>71</v>
      </c>
      <c r="H156" s="5" t="s">
        <v>0</v>
      </c>
      <c r="I156" s="23" t="s">
        <v>0</v>
      </c>
      <c r="J156" s="27">
        <f>J157</f>
        <v>272677.05</v>
      </c>
      <c r="K156" s="27">
        <f>K157</f>
        <v>51000</v>
      </c>
      <c r="L156" s="27">
        <f>L157</f>
        <v>16100</v>
      </c>
    </row>
    <row r="157" spans="1:12" ht="28.9" customHeight="1" x14ac:dyDescent="0.2">
      <c r="A157" s="4" t="s">
        <v>72</v>
      </c>
      <c r="B157" s="5" t="s">
        <v>12</v>
      </c>
      <c r="C157" s="5" t="s">
        <v>118</v>
      </c>
      <c r="D157" s="5">
        <v>10</v>
      </c>
      <c r="E157" s="5" t="s">
        <v>130</v>
      </c>
      <c r="F157" s="5">
        <v>247</v>
      </c>
      <c r="G157" s="5"/>
      <c r="H157" s="5" t="s">
        <v>0</v>
      </c>
      <c r="I157" s="23" t="s">
        <v>73</v>
      </c>
      <c r="J157" s="27">
        <v>272677.05</v>
      </c>
      <c r="K157" s="27">
        <v>51000</v>
      </c>
      <c r="L157" s="27">
        <v>16100</v>
      </c>
    </row>
    <row r="158" spans="1:12" x14ac:dyDescent="0.2">
      <c r="A158" s="52" t="s">
        <v>222</v>
      </c>
      <c r="B158" s="3"/>
      <c r="C158" s="6" t="s">
        <v>35</v>
      </c>
      <c r="D158" s="6" t="s">
        <v>223</v>
      </c>
      <c r="E158" s="3" t="s">
        <v>18</v>
      </c>
      <c r="F158" s="6" t="s">
        <v>57</v>
      </c>
      <c r="G158" s="5"/>
      <c r="H158" s="5"/>
      <c r="I158" s="23"/>
      <c r="J158" s="22">
        <f>J159</f>
        <v>2105118.58</v>
      </c>
      <c r="K158" s="22">
        <f t="shared" ref="K158:L160" si="15">K159</f>
        <v>135308.70000000001</v>
      </c>
      <c r="L158" s="22">
        <f t="shared" si="15"/>
        <v>140976.25</v>
      </c>
    </row>
    <row r="159" spans="1:12" x14ac:dyDescent="0.2">
      <c r="A159" s="52" t="s">
        <v>17</v>
      </c>
      <c r="B159" s="3"/>
      <c r="C159" s="6" t="s">
        <v>35</v>
      </c>
      <c r="D159" s="6" t="s">
        <v>223</v>
      </c>
      <c r="E159" s="6" t="s">
        <v>99</v>
      </c>
      <c r="F159" s="6" t="s">
        <v>57</v>
      </c>
      <c r="G159" s="5"/>
      <c r="H159" s="5"/>
      <c r="I159" s="23"/>
      <c r="J159" s="22">
        <f>J160</f>
        <v>2105118.58</v>
      </c>
      <c r="K159" s="22">
        <f t="shared" si="15"/>
        <v>135308.70000000001</v>
      </c>
      <c r="L159" s="22">
        <f t="shared" si="15"/>
        <v>140976.25</v>
      </c>
    </row>
    <row r="160" spans="1:12" x14ac:dyDescent="0.2">
      <c r="A160" s="52" t="s">
        <v>98</v>
      </c>
      <c r="B160" s="3"/>
      <c r="C160" s="6" t="s">
        <v>35</v>
      </c>
      <c r="D160" s="6" t="s">
        <v>223</v>
      </c>
      <c r="E160" s="6" t="s">
        <v>224</v>
      </c>
      <c r="F160" s="6" t="s">
        <v>57</v>
      </c>
      <c r="G160" s="5"/>
      <c r="H160" s="5"/>
      <c r="I160" s="23"/>
      <c r="J160" s="22">
        <f>J161+J162</f>
        <v>2105118.58</v>
      </c>
      <c r="K160" s="22">
        <f t="shared" si="15"/>
        <v>135308.70000000001</v>
      </c>
      <c r="L160" s="22">
        <f t="shared" si="15"/>
        <v>140976.25</v>
      </c>
    </row>
    <row r="161" spans="1:22" ht="28.9" customHeight="1" x14ac:dyDescent="0.2">
      <c r="A161" s="53" t="s">
        <v>186</v>
      </c>
      <c r="B161" s="54"/>
      <c r="C161" s="55" t="s">
        <v>35</v>
      </c>
      <c r="D161" s="55" t="s">
        <v>223</v>
      </c>
      <c r="E161" s="55" t="s">
        <v>224</v>
      </c>
      <c r="F161" s="55" t="s">
        <v>69</v>
      </c>
      <c r="G161" s="3">
        <v>225</v>
      </c>
      <c r="H161" s="5"/>
      <c r="I161" s="23"/>
      <c r="J161" s="27">
        <v>105118.58</v>
      </c>
      <c r="K161" s="27">
        <v>135308.70000000001</v>
      </c>
      <c r="L161" s="27">
        <v>140976.25</v>
      </c>
    </row>
    <row r="162" spans="1:22" ht="25.5" x14ac:dyDescent="0.2">
      <c r="A162" s="56" t="s">
        <v>225</v>
      </c>
      <c r="B162" s="39" t="s">
        <v>12</v>
      </c>
      <c r="C162" s="39" t="s">
        <v>14</v>
      </c>
      <c r="D162" s="39" t="s">
        <v>97</v>
      </c>
      <c r="E162" s="39" t="s">
        <v>101</v>
      </c>
      <c r="F162" s="39" t="s">
        <v>69</v>
      </c>
      <c r="G162" s="39" t="s">
        <v>65</v>
      </c>
      <c r="H162" s="39" t="s">
        <v>0</v>
      </c>
      <c r="I162" s="57">
        <v>9000</v>
      </c>
      <c r="J162" s="58">
        <v>2000000</v>
      </c>
      <c r="K162" s="27"/>
      <c r="L162" s="27"/>
    </row>
    <row r="163" spans="1:22" ht="14.45" customHeight="1" x14ac:dyDescent="0.2">
      <c r="A163" s="59" t="s">
        <v>135</v>
      </c>
      <c r="B163" s="3" t="s">
        <v>12</v>
      </c>
      <c r="C163" s="3" t="s">
        <v>136</v>
      </c>
      <c r="D163" s="3" t="s">
        <v>0</v>
      </c>
      <c r="E163" s="3" t="s">
        <v>0</v>
      </c>
      <c r="F163" s="3" t="s">
        <v>0</v>
      </c>
      <c r="G163" s="3" t="s">
        <v>0</v>
      </c>
      <c r="H163" s="3" t="s">
        <v>0</v>
      </c>
      <c r="I163" s="19" t="s">
        <v>0</v>
      </c>
      <c r="J163" s="22">
        <f>J164</f>
        <v>8666987.5</v>
      </c>
      <c r="K163" s="22">
        <f>K164</f>
        <v>0</v>
      </c>
      <c r="L163" s="22">
        <f>L164</f>
        <v>0</v>
      </c>
    </row>
    <row r="164" spans="1:22" ht="14.45" customHeight="1" x14ac:dyDescent="0.2">
      <c r="A164" s="2" t="s">
        <v>137</v>
      </c>
      <c r="B164" s="3" t="s">
        <v>12</v>
      </c>
      <c r="C164" s="3" t="s">
        <v>136</v>
      </c>
      <c r="D164" s="3" t="s">
        <v>118</v>
      </c>
      <c r="E164" s="3" t="s">
        <v>0</v>
      </c>
      <c r="F164" s="3" t="s">
        <v>0</v>
      </c>
      <c r="G164" s="3" t="s">
        <v>0</v>
      </c>
      <c r="H164" s="3" t="s">
        <v>0</v>
      </c>
      <c r="I164" s="19" t="s">
        <v>0</v>
      </c>
      <c r="J164" s="22">
        <f>J165+J173</f>
        <v>8666987.5</v>
      </c>
      <c r="K164" s="22">
        <f>K165+K173</f>
        <v>0</v>
      </c>
      <c r="L164" s="22">
        <f>L165+L173</f>
        <v>0</v>
      </c>
    </row>
    <row r="165" spans="1:22" ht="14.45" customHeight="1" x14ac:dyDescent="0.2">
      <c r="A165" s="2" t="s">
        <v>17</v>
      </c>
      <c r="B165" s="3" t="s">
        <v>12</v>
      </c>
      <c r="C165" s="3" t="s">
        <v>136</v>
      </c>
      <c r="D165" s="3" t="s">
        <v>118</v>
      </c>
      <c r="E165" s="3" t="s">
        <v>18</v>
      </c>
      <c r="F165" s="3" t="s">
        <v>0</v>
      </c>
      <c r="G165" s="3" t="s">
        <v>0</v>
      </c>
      <c r="H165" s="3" t="s">
        <v>0</v>
      </c>
      <c r="I165" s="19" t="s">
        <v>0</v>
      </c>
      <c r="J165" s="22">
        <f>J167</f>
        <v>280000</v>
      </c>
      <c r="K165" s="22">
        <f>K167</f>
        <v>0</v>
      </c>
      <c r="L165" s="22">
        <f>L167</f>
        <v>0</v>
      </c>
    </row>
    <row r="166" spans="1:22" ht="14.45" customHeight="1" x14ac:dyDescent="0.2">
      <c r="A166" s="2" t="s">
        <v>98</v>
      </c>
      <c r="B166" s="3" t="s">
        <v>12</v>
      </c>
      <c r="C166" s="3" t="s">
        <v>136</v>
      </c>
      <c r="D166" s="3" t="s">
        <v>118</v>
      </c>
      <c r="E166" s="3" t="s">
        <v>99</v>
      </c>
      <c r="F166" s="3" t="s">
        <v>0</v>
      </c>
      <c r="G166" s="3" t="s">
        <v>0</v>
      </c>
      <c r="H166" s="3" t="s">
        <v>0</v>
      </c>
      <c r="I166" s="19" t="s">
        <v>0</v>
      </c>
      <c r="J166" s="22">
        <f t="shared" ref="J166:L171" si="16">J167</f>
        <v>280000</v>
      </c>
      <c r="K166" s="22">
        <f t="shared" si="16"/>
        <v>0</v>
      </c>
      <c r="L166" s="22">
        <f t="shared" si="16"/>
        <v>0</v>
      </c>
    </row>
    <row r="167" spans="1:22" ht="43.35" customHeight="1" x14ac:dyDescent="0.2">
      <c r="A167" s="2" t="s">
        <v>100</v>
      </c>
      <c r="B167" s="3" t="s">
        <v>12</v>
      </c>
      <c r="C167" s="3" t="s">
        <v>136</v>
      </c>
      <c r="D167" s="3" t="s">
        <v>118</v>
      </c>
      <c r="E167" s="3" t="s">
        <v>101</v>
      </c>
      <c r="F167" s="3" t="s">
        <v>0</v>
      </c>
      <c r="G167" s="3" t="s">
        <v>0</v>
      </c>
      <c r="H167" s="3" t="s">
        <v>0</v>
      </c>
      <c r="I167" s="19" t="s">
        <v>0</v>
      </c>
      <c r="J167" s="22">
        <f t="shared" si="16"/>
        <v>280000</v>
      </c>
      <c r="K167" s="22">
        <f t="shared" si="16"/>
        <v>0</v>
      </c>
      <c r="L167" s="22">
        <f t="shared" si="16"/>
        <v>0</v>
      </c>
    </row>
    <row r="168" spans="1:22" ht="28.9" customHeight="1" x14ac:dyDescent="0.2">
      <c r="A168" s="2" t="s">
        <v>56</v>
      </c>
      <c r="B168" s="3" t="s">
        <v>12</v>
      </c>
      <c r="C168" s="3" t="s">
        <v>136</v>
      </c>
      <c r="D168" s="3" t="s">
        <v>118</v>
      </c>
      <c r="E168" s="3" t="s">
        <v>101</v>
      </c>
      <c r="F168" s="3" t="s">
        <v>57</v>
      </c>
      <c r="G168" s="3" t="s">
        <v>0</v>
      </c>
      <c r="H168" s="3" t="s">
        <v>0</v>
      </c>
      <c r="I168" s="19" t="s">
        <v>0</v>
      </c>
      <c r="J168" s="22">
        <f t="shared" si="16"/>
        <v>280000</v>
      </c>
      <c r="K168" s="22">
        <f t="shared" si="16"/>
        <v>0</v>
      </c>
      <c r="L168" s="22">
        <f t="shared" si="16"/>
        <v>0</v>
      </c>
    </row>
    <row r="169" spans="1:22" ht="28.9" customHeight="1" x14ac:dyDescent="0.2">
      <c r="A169" s="2" t="s">
        <v>58</v>
      </c>
      <c r="B169" s="3" t="s">
        <v>12</v>
      </c>
      <c r="C169" s="3" t="s">
        <v>136</v>
      </c>
      <c r="D169" s="3" t="s">
        <v>118</v>
      </c>
      <c r="E169" s="3" t="s">
        <v>101</v>
      </c>
      <c r="F169" s="3" t="s">
        <v>59</v>
      </c>
      <c r="G169" s="3" t="s">
        <v>0</v>
      </c>
      <c r="H169" s="3" t="s">
        <v>0</v>
      </c>
      <c r="I169" s="19" t="s">
        <v>0</v>
      </c>
      <c r="J169" s="22">
        <f t="shared" si="16"/>
        <v>280000</v>
      </c>
      <c r="K169" s="22">
        <f t="shared" si="16"/>
        <v>0</v>
      </c>
      <c r="L169" s="22">
        <f t="shared" si="16"/>
        <v>0</v>
      </c>
    </row>
    <row r="170" spans="1:22" ht="21.75" customHeight="1" x14ac:dyDescent="0.2">
      <c r="A170" s="7" t="s">
        <v>207</v>
      </c>
      <c r="B170" s="8" t="s">
        <v>12</v>
      </c>
      <c r="C170" s="8" t="s">
        <v>136</v>
      </c>
      <c r="D170" s="8" t="s">
        <v>118</v>
      </c>
      <c r="E170" s="8" t="s">
        <v>101</v>
      </c>
      <c r="F170" s="8">
        <v>247</v>
      </c>
      <c r="G170" s="8" t="s">
        <v>71</v>
      </c>
      <c r="H170" s="8" t="s">
        <v>0</v>
      </c>
      <c r="I170" s="24" t="s">
        <v>0</v>
      </c>
      <c r="J170" s="28">
        <f>J171</f>
        <v>280000</v>
      </c>
      <c r="K170" s="28">
        <f t="shared" si="16"/>
        <v>0</v>
      </c>
      <c r="L170" s="28">
        <f t="shared" si="16"/>
        <v>0</v>
      </c>
    </row>
    <row r="171" spans="1:22" ht="15" customHeight="1" x14ac:dyDescent="0.2">
      <c r="A171" s="4" t="s">
        <v>70</v>
      </c>
      <c r="B171" s="5" t="s">
        <v>12</v>
      </c>
      <c r="C171" s="5" t="s">
        <v>136</v>
      </c>
      <c r="D171" s="5" t="s">
        <v>118</v>
      </c>
      <c r="E171" s="5" t="s">
        <v>101</v>
      </c>
      <c r="F171" s="5">
        <v>247</v>
      </c>
      <c r="G171" s="5" t="s">
        <v>71</v>
      </c>
      <c r="H171" s="5" t="s">
        <v>0</v>
      </c>
      <c r="I171" s="23" t="s">
        <v>0</v>
      </c>
      <c r="J171" s="27">
        <f>J172</f>
        <v>280000</v>
      </c>
      <c r="K171" s="27">
        <f t="shared" si="16"/>
        <v>0</v>
      </c>
      <c r="L171" s="27">
        <f t="shared" si="16"/>
        <v>0</v>
      </c>
    </row>
    <row r="172" spans="1:22" ht="15" customHeight="1" x14ac:dyDescent="0.2">
      <c r="A172" s="4" t="s">
        <v>74</v>
      </c>
      <c r="B172" s="5" t="s">
        <v>12</v>
      </c>
      <c r="C172" s="5" t="s">
        <v>136</v>
      </c>
      <c r="D172" s="5" t="s">
        <v>118</v>
      </c>
      <c r="E172" s="5" t="s">
        <v>101</v>
      </c>
      <c r="F172" s="5">
        <v>247</v>
      </c>
      <c r="G172" s="8">
        <v>223</v>
      </c>
      <c r="H172" s="5" t="s">
        <v>0</v>
      </c>
      <c r="I172" s="23" t="s">
        <v>75</v>
      </c>
      <c r="J172" s="27">
        <v>280000</v>
      </c>
      <c r="K172" s="27">
        <v>0</v>
      </c>
      <c r="L172" s="27">
        <v>0</v>
      </c>
    </row>
    <row r="173" spans="1:22" ht="25.5" x14ac:dyDescent="0.2">
      <c r="A173" s="2" t="s">
        <v>138</v>
      </c>
      <c r="B173" s="3" t="s">
        <v>12</v>
      </c>
      <c r="C173" s="3" t="s">
        <v>136</v>
      </c>
      <c r="D173" s="3" t="s">
        <v>118</v>
      </c>
      <c r="E173" s="3" t="s">
        <v>183</v>
      </c>
      <c r="F173" s="3" t="s">
        <v>0</v>
      </c>
      <c r="G173" s="3" t="s">
        <v>0</v>
      </c>
      <c r="H173" s="3" t="s">
        <v>0</v>
      </c>
      <c r="I173" s="19" t="s">
        <v>0</v>
      </c>
      <c r="J173" s="22">
        <f>J174</f>
        <v>8386987.5</v>
      </c>
      <c r="K173" s="22">
        <f t="shared" ref="K173:L177" si="17">K174</f>
        <v>0</v>
      </c>
      <c r="L173" s="22">
        <f t="shared" si="17"/>
        <v>0</v>
      </c>
    </row>
    <row r="174" spans="1:22" ht="25.5" x14ac:dyDescent="0.2">
      <c r="A174" s="2" t="s">
        <v>56</v>
      </c>
      <c r="B174" s="3" t="s">
        <v>12</v>
      </c>
      <c r="C174" s="3" t="s">
        <v>136</v>
      </c>
      <c r="D174" s="3" t="s">
        <v>118</v>
      </c>
      <c r="E174" s="3" t="s">
        <v>183</v>
      </c>
      <c r="F174" s="3" t="s">
        <v>57</v>
      </c>
      <c r="G174" s="3" t="s">
        <v>0</v>
      </c>
      <c r="H174" s="3" t="s">
        <v>0</v>
      </c>
      <c r="I174" s="19" t="s">
        <v>0</v>
      </c>
      <c r="J174" s="22">
        <f>J175</f>
        <v>8386987.5</v>
      </c>
      <c r="K174" s="22">
        <f t="shared" si="17"/>
        <v>0</v>
      </c>
      <c r="L174" s="22">
        <f t="shared" si="17"/>
        <v>0</v>
      </c>
    </row>
    <row r="175" spans="1:22" ht="25.5" x14ac:dyDescent="0.2">
      <c r="A175" s="2" t="s">
        <v>58</v>
      </c>
      <c r="B175" s="3" t="s">
        <v>12</v>
      </c>
      <c r="C175" s="3" t="s">
        <v>136</v>
      </c>
      <c r="D175" s="3" t="s">
        <v>118</v>
      </c>
      <c r="E175" s="3" t="s">
        <v>183</v>
      </c>
      <c r="F175" s="3" t="s">
        <v>59</v>
      </c>
      <c r="G175" s="8" t="s">
        <v>0</v>
      </c>
      <c r="H175" s="3" t="s">
        <v>0</v>
      </c>
      <c r="I175" s="19" t="s">
        <v>0</v>
      </c>
      <c r="J175" s="22">
        <f>J176</f>
        <v>8386987.5</v>
      </c>
      <c r="K175" s="22">
        <f t="shared" si="17"/>
        <v>0</v>
      </c>
      <c r="L175" s="22">
        <f t="shared" si="17"/>
        <v>0</v>
      </c>
    </row>
    <row r="176" spans="1:22" s="10" customFormat="1" ht="51" x14ac:dyDescent="0.2">
      <c r="A176" s="7" t="s">
        <v>68</v>
      </c>
      <c r="B176" s="8" t="s">
        <v>12</v>
      </c>
      <c r="C176" s="8" t="s">
        <v>136</v>
      </c>
      <c r="D176" s="8" t="s">
        <v>118</v>
      </c>
      <c r="E176" s="8" t="s">
        <v>183</v>
      </c>
      <c r="F176" s="8" t="s">
        <v>69</v>
      </c>
      <c r="G176" s="5">
        <v>226</v>
      </c>
      <c r="H176" s="8" t="s">
        <v>0</v>
      </c>
      <c r="I176" s="24" t="s">
        <v>0</v>
      </c>
      <c r="J176" s="28">
        <f>J177</f>
        <v>8386987.5</v>
      </c>
      <c r="K176" s="28">
        <f t="shared" si="17"/>
        <v>0</v>
      </c>
      <c r="L176" s="28">
        <f t="shared" si="17"/>
        <v>0</v>
      </c>
      <c r="M176"/>
      <c r="N176"/>
      <c r="O176"/>
      <c r="P176"/>
      <c r="Q176"/>
      <c r="R176"/>
      <c r="S176"/>
      <c r="T176"/>
      <c r="U176"/>
      <c r="V176"/>
    </row>
    <row r="177" spans="1:22" x14ac:dyDescent="0.2">
      <c r="A177" s="4" t="s">
        <v>64</v>
      </c>
      <c r="B177" s="5">
        <v>809</v>
      </c>
      <c r="C177" s="5" t="s">
        <v>136</v>
      </c>
      <c r="D177" s="5" t="s">
        <v>118</v>
      </c>
      <c r="E177" s="5" t="s">
        <v>183</v>
      </c>
      <c r="F177" s="5">
        <v>244</v>
      </c>
      <c r="G177" s="5">
        <v>226</v>
      </c>
      <c r="H177" s="5"/>
      <c r="I177" s="23"/>
      <c r="J177" s="27">
        <f>J178</f>
        <v>8386987.5</v>
      </c>
      <c r="K177" s="27">
        <f t="shared" si="17"/>
        <v>0</v>
      </c>
      <c r="L177" s="27">
        <f t="shared" si="17"/>
        <v>0</v>
      </c>
    </row>
    <row r="178" spans="1:22" ht="25.5" x14ac:dyDescent="0.2">
      <c r="A178" s="4" t="s">
        <v>104</v>
      </c>
      <c r="B178" s="5">
        <v>809</v>
      </c>
      <c r="C178" s="5" t="s">
        <v>136</v>
      </c>
      <c r="D178" s="5" t="s">
        <v>118</v>
      </c>
      <c r="E178" s="5" t="s">
        <v>183</v>
      </c>
      <c r="F178" s="5">
        <v>244</v>
      </c>
      <c r="G178" s="8">
        <v>226</v>
      </c>
      <c r="H178" s="5"/>
      <c r="I178" s="23">
        <v>9000</v>
      </c>
      <c r="J178" s="27">
        <v>8386987.5</v>
      </c>
      <c r="K178" s="27">
        <v>0</v>
      </c>
      <c r="L178" s="27">
        <v>0</v>
      </c>
    </row>
    <row r="179" spans="1:22" ht="18" customHeight="1" x14ac:dyDescent="0.2">
      <c r="A179" s="2" t="s">
        <v>139</v>
      </c>
      <c r="B179" s="3" t="s">
        <v>12</v>
      </c>
      <c r="C179" s="3" t="s">
        <v>140</v>
      </c>
      <c r="D179" s="3" t="s">
        <v>0</v>
      </c>
      <c r="E179" s="3" t="s">
        <v>0</v>
      </c>
      <c r="F179" s="3" t="s">
        <v>0</v>
      </c>
      <c r="G179" s="3" t="s">
        <v>0</v>
      </c>
      <c r="H179" s="3" t="s">
        <v>0</v>
      </c>
      <c r="I179" s="19" t="s">
        <v>0</v>
      </c>
      <c r="J179" s="22">
        <f>J180</f>
        <v>8195065.9499999993</v>
      </c>
      <c r="K179" s="22">
        <f t="shared" ref="K179:L182" si="18">K180</f>
        <v>6784668.7999999998</v>
      </c>
      <c r="L179" s="22">
        <f t="shared" si="18"/>
        <v>6714148.8000000007</v>
      </c>
    </row>
    <row r="180" spans="1:22" ht="14.45" customHeight="1" x14ac:dyDescent="0.2">
      <c r="A180" s="2" t="s">
        <v>141</v>
      </c>
      <c r="B180" s="3" t="s">
        <v>12</v>
      </c>
      <c r="C180" s="3" t="s">
        <v>140</v>
      </c>
      <c r="D180" s="3" t="s">
        <v>14</v>
      </c>
      <c r="E180" s="3" t="s">
        <v>0</v>
      </c>
      <c r="F180" s="3" t="s">
        <v>0</v>
      </c>
      <c r="G180" s="3" t="s">
        <v>0</v>
      </c>
      <c r="H180" s="3" t="s">
        <v>0</v>
      </c>
      <c r="I180" s="19" t="s">
        <v>0</v>
      </c>
      <c r="J180" s="22">
        <f>J181</f>
        <v>8195065.9499999993</v>
      </c>
      <c r="K180" s="22">
        <f>K181</f>
        <v>6784668.7999999998</v>
      </c>
      <c r="L180" s="22">
        <f t="shared" si="18"/>
        <v>6714148.8000000007</v>
      </c>
    </row>
    <row r="181" spans="1:22" ht="28.9" customHeight="1" x14ac:dyDescent="0.2">
      <c r="A181" s="2" t="s">
        <v>142</v>
      </c>
      <c r="B181" s="3" t="s">
        <v>12</v>
      </c>
      <c r="C181" s="3" t="s">
        <v>140</v>
      </c>
      <c r="D181" s="3" t="s">
        <v>14</v>
      </c>
      <c r="E181" s="3" t="s">
        <v>234</v>
      </c>
      <c r="F181" s="3" t="s">
        <v>0</v>
      </c>
      <c r="G181" s="3" t="s">
        <v>0</v>
      </c>
      <c r="H181" s="3" t="s">
        <v>0</v>
      </c>
      <c r="I181" s="19" t="s">
        <v>0</v>
      </c>
      <c r="J181" s="22">
        <f>J182</f>
        <v>8195065.9499999993</v>
      </c>
      <c r="K181" s="22">
        <f t="shared" si="18"/>
        <v>6784668.7999999998</v>
      </c>
      <c r="L181" s="22">
        <f t="shared" si="18"/>
        <v>6714148.8000000007</v>
      </c>
    </row>
    <row r="182" spans="1:22" ht="14.45" customHeight="1" x14ac:dyDescent="0.2">
      <c r="A182" s="2" t="s">
        <v>143</v>
      </c>
      <c r="B182" s="3" t="s">
        <v>12</v>
      </c>
      <c r="C182" s="3" t="s">
        <v>140</v>
      </c>
      <c r="D182" s="3" t="s">
        <v>14</v>
      </c>
      <c r="E182" s="3" t="s">
        <v>234</v>
      </c>
      <c r="F182" s="3">
        <v>600</v>
      </c>
      <c r="G182" s="8"/>
      <c r="H182" s="3" t="s">
        <v>0</v>
      </c>
      <c r="I182" s="19" t="s">
        <v>0</v>
      </c>
      <c r="J182" s="22">
        <f>J183+J234</f>
        <v>8195065.9499999993</v>
      </c>
      <c r="K182" s="22">
        <f>K183</f>
        <v>6784668.7999999998</v>
      </c>
      <c r="L182" s="22">
        <f t="shared" si="18"/>
        <v>6714148.8000000007</v>
      </c>
    </row>
    <row r="183" spans="1:22" s="10" customFormat="1" ht="38.25" x14ac:dyDescent="0.2">
      <c r="A183" s="7" t="s">
        <v>144</v>
      </c>
      <c r="B183" s="8" t="s">
        <v>12</v>
      </c>
      <c r="C183" s="8" t="s">
        <v>140</v>
      </c>
      <c r="D183" s="8" t="s">
        <v>14</v>
      </c>
      <c r="E183" s="8" t="s">
        <v>234</v>
      </c>
      <c r="F183" s="8">
        <v>611</v>
      </c>
      <c r="G183" s="8">
        <v>241</v>
      </c>
      <c r="H183" s="8" t="s">
        <v>0</v>
      </c>
      <c r="I183" s="26" t="s">
        <v>218</v>
      </c>
      <c r="J183" s="28">
        <f>J184+J195+J218</f>
        <v>8095065.9499999993</v>
      </c>
      <c r="K183" s="28">
        <f>K184+K195+K218+K226</f>
        <v>6784668.7999999998</v>
      </c>
      <c r="L183" s="28">
        <f>L184+L195+L218+L226</f>
        <v>6714148.8000000007</v>
      </c>
      <c r="M183"/>
      <c r="N183"/>
      <c r="O183"/>
      <c r="P183"/>
      <c r="Q183"/>
      <c r="R183"/>
      <c r="S183"/>
      <c r="T183"/>
      <c r="U183"/>
      <c r="V183"/>
    </row>
    <row r="184" spans="1:22" s="10" customFormat="1" hidden="1" x14ac:dyDescent="0.2">
      <c r="A184" s="7" t="s">
        <v>23</v>
      </c>
      <c r="B184" s="8" t="s">
        <v>12</v>
      </c>
      <c r="C184" s="8" t="s">
        <v>140</v>
      </c>
      <c r="D184" s="8" t="s">
        <v>14</v>
      </c>
      <c r="E184" s="8"/>
      <c r="F184" s="8" t="s">
        <v>24</v>
      </c>
      <c r="G184" s="8" t="s">
        <v>0</v>
      </c>
      <c r="H184" s="8" t="s">
        <v>0</v>
      </c>
      <c r="I184" s="24" t="s">
        <v>0</v>
      </c>
      <c r="J184" s="28">
        <f t="shared" ref="J184:L185" si="19">J185</f>
        <v>7173003.3699999992</v>
      </c>
      <c r="K184" s="28">
        <f t="shared" si="19"/>
        <v>6784668.7999999998</v>
      </c>
      <c r="L184" s="28">
        <f t="shared" si="19"/>
        <v>6714148.8000000007</v>
      </c>
      <c r="M184"/>
      <c r="N184"/>
      <c r="O184"/>
      <c r="P184"/>
      <c r="Q184"/>
      <c r="R184"/>
      <c r="S184"/>
      <c r="T184"/>
      <c r="U184"/>
      <c r="V184"/>
    </row>
    <row r="185" spans="1:22" s="10" customFormat="1" ht="25.5" hidden="1" x14ac:dyDescent="0.2">
      <c r="A185" s="7" t="s">
        <v>25</v>
      </c>
      <c r="B185" s="8" t="s">
        <v>12</v>
      </c>
      <c r="C185" s="8" t="s">
        <v>140</v>
      </c>
      <c r="D185" s="8" t="s">
        <v>14</v>
      </c>
      <c r="E185" s="8"/>
      <c r="F185" s="8" t="s">
        <v>26</v>
      </c>
      <c r="G185" s="8" t="s">
        <v>0</v>
      </c>
      <c r="H185" s="8" t="s">
        <v>0</v>
      </c>
      <c r="I185" s="24" t="s">
        <v>0</v>
      </c>
      <c r="J185" s="28">
        <f t="shared" si="19"/>
        <v>7173003.3699999992</v>
      </c>
      <c r="K185" s="28">
        <f t="shared" si="19"/>
        <v>6784668.7999999998</v>
      </c>
      <c r="L185" s="28">
        <f t="shared" si="19"/>
        <v>6714148.8000000007</v>
      </c>
      <c r="M185"/>
      <c r="N185"/>
      <c r="O185"/>
      <c r="P185"/>
      <c r="Q185"/>
      <c r="R185"/>
      <c r="S185"/>
      <c r="T185"/>
      <c r="U185"/>
      <c r="V185"/>
    </row>
    <row r="186" spans="1:22" s="10" customFormat="1" hidden="1" x14ac:dyDescent="0.2">
      <c r="A186" s="7" t="s">
        <v>27</v>
      </c>
      <c r="B186" s="8" t="s">
        <v>12</v>
      </c>
      <c r="C186" s="8" t="s">
        <v>140</v>
      </c>
      <c r="D186" s="8" t="s">
        <v>14</v>
      </c>
      <c r="E186" s="8"/>
      <c r="F186" s="8" t="s">
        <v>28</v>
      </c>
      <c r="G186" s="8">
        <v>210</v>
      </c>
      <c r="H186" s="8" t="s">
        <v>0</v>
      </c>
      <c r="I186" s="24" t="s">
        <v>0</v>
      </c>
      <c r="J186" s="28">
        <f>J187+J188</f>
        <v>7173003.3699999992</v>
      </c>
      <c r="K186" s="28">
        <f>K187+K188</f>
        <v>6784668.7999999998</v>
      </c>
      <c r="L186" s="28">
        <f>L187+L188</f>
        <v>6714148.8000000007</v>
      </c>
      <c r="M186"/>
      <c r="N186"/>
      <c r="O186"/>
      <c r="P186"/>
      <c r="Q186"/>
      <c r="R186"/>
      <c r="S186"/>
      <c r="T186"/>
      <c r="U186"/>
      <c r="V186"/>
    </row>
    <row r="187" spans="1:22" s="10" customFormat="1" hidden="1" x14ac:dyDescent="0.2">
      <c r="A187" s="7" t="s">
        <v>29</v>
      </c>
      <c r="B187" s="8" t="s">
        <v>12</v>
      </c>
      <c r="C187" s="8" t="s">
        <v>140</v>
      </c>
      <c r="D187" s="8" t="s">
        <v>14</v>
      </c>
      <c r="E187" s="8"/>
      <c r="F187" s="8" t="s">
        <v>28</v>
      </c>
      <c r="G187" s="8">
        <v>211</v>
      </c>
      <c r="H187" s="8" t="s">
        <v>0</v>
      </c>
      <c r="I187" s="24" t="s">
        <v>0</v>
      </c>
      <c r="J187" s="28">
        <v>5509219.1799999997</v>
      </c>
      <c r="K187" s="28">
        <v>5210959.1399999997</v>
      </c>
      <c r="L187" s="28">
        <v>5156796.32</v>
      </c>
      <c r="M187"/>
      <c r="N187"/>
      <c r="O187"/>
      <c r="P187"/>
      <c r="Q187"/>
      <c r="R187"/>
      <c r="S187"/>
      <c r="T187"/>
      <c r="U187"/>
      <c r="V187"/>
    </row>
    <row r="188" spans="1:22" s="10" customFormat="1" ht="25.5" hidden="1" x14ac:dyDescent="0.2">
      <c r="A188" s="7" t="s">
        <v>32</v>
      </c>
      <c r="B188" s="8" t="s">
        <v>12</v>
      </c>
      <c r="C188" s="8" t="s">
        <v>140</v>
      </c>
      <c r="D188" s="8" t="s">
        <v>14</v>
      </c>
      <c r="E188" s="8"/>
      <c r="F188" s="8" t="s">
        <v>28</v>
      </c>
      <c r="G188" s="8">
        <v>213</v>
      </c>
      <c r="H188" s="8" t="s">
        <v>0</v>
      </c>
      <c r="I188" s="24" t="s">
        <v>0</v>
      </c>
      <c r="J188" s="28">
        <v>1663784.19</v>
      </c>
      <c r="K188" s="28">
        <v>1573709.66</v>
      </c>
      <c r="L188" s="28">
        <v>1557352.48</v>
      </c>
      <c r="M188"/>
      <c r="N188"/>
      <c r="O188"/>
      <c r="P188"/>
      <c r="Q188"/>
      <c r="R188"/>
      <c r="S188"/>
      <c r="T188"/>
      <c r="U188"/>
      <c r="V188"/>
    </row>
    <row r="189" spans="1:22" s="10" customFormat="1" ht="38.25" hidden="1" x14ac:dyDescent="0.2">
      <c r="A189" s="7" t="s">
        <v>38</v>
      </c>
      <c r="B189" s="8" t="s">
        <v>12</v>
      </c>
      <c r="C189" s="8" t="s">
        <v>140</v>
      </c>
      <c r="D189" s="8" t="s">
        <v>14</v>
      </c>
      <c r="E189" s="8"/>
      <c r="F189" s="8" t="s">
        <v>39</v>
      </c>
      <c r="G189" s="8" t="s">
        <v>51</v>
      </c>
      <c r="H189" s="8" t="s">
        <v>0</v>
      </c>
      <c r="I189" s="24" t="s">
        <v>0</v>
      </c>
      <c r="J189" s="28">
        <f>J190+J193</f>
        <v>0</v>
      </c>
      <c r="K189" s="28">
        <f>K190+K193</f>
        <v>0</v>
      </c>
      <c r="L189" s="28">
        <f>L190+L193</f>
        <v>0</v>
      </c>
      <c r="M189"/>
      <c r="N189"/>
      <c r="O189"/>
      <c r="P189"/>
      <c r="Q189"/>
      <c r="R189"/>
      <c r="S189"/>
      <c r="T189"/>
      <c r="U189"/>
      <c r="V189"/>
    </row>
    <row r="190" spans="1:22" s="10" customFormat="1" hidden="1" x14ac:dyDescent="0.2">
      <c r="A190" s="7" t="s">
        <v>50</v>
      </c>
      <c r="B190" s="8" t="s">
        <v>12</v>
      </c>
      <c r="C190" s="8" t="s">
        <v>140</v>
      </c>
      <c r="D190" s="8" t="s">
        <v>14</v>
      </c>
      <c r="E190" s="8"/>
      <c r="F190" s="8" t="s">
        <v>39</v>
      </c>
      <c r="G190" s="8" t="s">
        <v>51</v>
      </c>
      <c r="H190" s="8" t="s">
        <v>0</v>
      </c>
      <c r="I190" s="24" t="s">
        <v>0</v>
      </c>
      <c r="J190" s="28">
        <f>J191+J192</f>
        <v>0</v>
      </c>
      <c r="K190" s="28">
        <f>K191+K192</f>
        <v>0</v>
      </c>
      <c r="L190" s="28">
        <f>L191+L192</f>
        <v>0</v>
      </c>
      <c r="M190"/>
      <c r="N190"/>
      <c r="O190"/>
      <c r="P190"/>
      <c r="Q190"/>
      <c r="R190"/>
      <c r="S190"/>
      <c r="T190"/>
      <c r="U190"/>
      <c r="V190"/>
    </row>
    <row r="191" spans="1:22" s="10" customFormat="1" ht="25.5" hidden="1" x14ac:dyDescent="0.2">
      <c r="A191" s="7" t="s">
        <v>42</v>
      </c>
      <c r="B191" s="8" t="s">
        <v>12</v>
      </c>
      <c r="C191" s="8" t="s">
        <v>140</v>
      </c>
      <c r="D191" s="8" t="s">
        <v>14</v>
      </c>
      <c r="E191" s="8"/>
      <c r="F191" s="8" t="s">
        <v>39</v>
      </c>
      <c r="G191" s="8" t="s">
        <v>51</v>
      </c>
      <c r="H191" s="8" t="s">
        <v>0</v>
      </c>
      <c r="I191" s="24" t="s">
        <v>43</v>
      </c>
      <c r="J191" s="28">
        <v>0</v>
      </c>
      <c r="K191" s="28">
        <v>0</v>
      </c>
      <c r="L191" s="28">
        <v>0</v>
      </c>
      <c r="M191"/>
      <c r="N191"/>
      <c r="O191"/>
      <c r="P191"/>
      <c r="Q191"/>
      <c r="R191"/>
      <c r="S191"/>
      <c r="T191"/>
      <c r="U191"/>
      <c r="V191"/>
    </row>
    <row r="192" spans="1:22" s="10" customFormat="1" ht="25.5" hidden="1" x14ac:dyDescent="0.2">
      <c r="A192" s="7" t="s">
        <v>52</v>
      </c>
      <c r="B192" s="8" t="s">
        <v>12</v>
      </c>
      <c r="C192" s="8" t="s">
        <v>140</v>
      </c>
      <c r="D192" s="8" t="s">
        <v>14</v>
      </c>
      <c r="E192" s="8"/>
      <c r="F192" s="8" t="s">
        <v>39</v>
      </c>
      <c r="G192" s="8" t="s">
        <v>65</v>
      </c>
      <c r="H192" s="8" t="s">
        <v>0</v>
      </c>
      <c r="I192" s="24" t="s">
        <v>53</v>
      </c>
      <c r="J192" s="28">
        <v>0</v>
      </c>
      <c r="K192" s="28">
        <v>0</v>
      </c>
      <c r="L192" s="28">
        <v>0</v>
      </c>
      <c r="M192"/>
      <c r="N192"/>
      <c r="O192"/>
      <c r="P192"/>
      <c r="Q192"/>
      <c r="R192"/>
      <c r="S192"/>
      <c r="T192"/>
      <c r="U192"/>
      <c r="V192"/>
    </row>
    <row r="193" spans="1:22" s="10" customFormat="1" hidden="1" x14ac:dyDescent="0.2">
      <c r="A193" s="7" t="s">
        <v>64</v>
      </c>
      <c r="B193" s="8" t="s">
        <v>12</v>
      </c>
      <c r="C193" s="8" t="s">
        <v>140</v>
      </c>
      <c r="D193" s="8" t="s">
        <v>14</v>
      </c>
      <c r="E193" s="8"/>
      <c r="F193" s="8" t="s">
        <v>39</v>
      </c>
      <c r="G193" s="8" t="s">
        <v>65</v>
      </c>
      <c r="H193" s="8" t="s">
        <v>0</v>
      </c>
      <c r="I193" s="24" t="s">
        <v>0</v>
      </c>
      <c r="J193" s="28">
        <f>J194</f>
        <v>0</v>
      </c>
      <c r="K193" s="28">
        <f>K194</f>
        <v>0</v>
      </c>
      <c r="L193" s="28">
        <f>L194</f>
        <v>0</v>
      </c>
      <c r="M193"/>
      <c r="N193"/>
      <c r="O193"/>
      <c r="P193"/>
      <c r="Q193"/>
      <c r="R193"/>
      <c r="S193"/>
      <c r="T193"/>
      <c r="U193"/>
      <c r="V193"/>
    </row>
    <row r="194" spans="1:22" s="10" customFormat="1" ht="25.5" hidden="1" x14ac:dyDescent="0.2">
      <c r="A194" s="7" t="s">
        <v>52</v>
      </c>
      <c r="B194" s="8" t="s">
        <v>12</v>
      </c>
      <c r="C194" s="8" t="s">
        <v>140</v>
      </c>
      <c r="D194" s="8" t="s">
        <v>14</v>
      </c>
      <c r="E194" s="8"/>
      <c r="F194" s="8" t="s">
        <v>39</v>
      </c>
      <c r="G194" s="8" t="s">
        <v>0</v>
      </c>
      <c r="H194" s="8" t="s">
        <v>0</v>
      </c>
      <c r="I194" s="24" t="s">
        <v>53</v>
      </c>
      <c r="J194" s="28">
        <v>0</v>
      </c>
      <c r="K194" s="28">
        <v>0</v>
      </c>
      <c r="L194" s="28">
        <v>0</v>
      </c>
      <c r="M194"/>
      <c r="N194"/>
      <c r="O194"/>
      <c r="P194"/>
      <c r="Q194"/>
      <c r="R194"/>
      <c r="S194"/>
      <c r="T194"/>
      <c r="U194"/>
      <c r="V194"/>
    </row>
    <row r="195" spans="1:22" s="10" customFormat="1" ht="25.5" hidden="1" x14ac:dyDescent="0.2">
      <c r="A195" s="7" t="s">
        <v>56</v>
      </c>
      <c r="B195" s="8" t="s">
        <v>12</v>
      </c>
      <c r="C195" s="8" t="s">
        <v>140</v>
      </c>
      <c r="D195" s="8" t="s">
        <v>14</v>
      </c>
      <c r="E195" s="8"/>
      <c r="F195" s="8" t="s">
        <v>57</v>
      </c>
      <c r="G195" s="8" t="s">
        <v>0</v>
      </c>
      <c r="H195" s="8" t="s">
        <v>0</v>
      </c>
      <c r="I195" s="24" t="s">
        <v>0</v>
      </c>
      <c r="J195" s="28">
        <f>J196</f>
        <v>922062.58</v>
      </c>
      <c r="K195" s="28">
        <f>K196</f>
        <v>0</v>
      </c>
      <c r="L195" s="28">
        <f>L196</f>
        <v>0</v>
      </c>
      <c r="M195"/>
      <c r="N195"/>
      <c r="O195"/>
      <c r="P195"/>
      <c r="Q195"/>
      <c r="R195"/>
      <c r="S195"/>
      <c r="T195"/>
      <c r="U195"/>
      <c r="V195"/>
    </row>
    <row r="196" spans="1:22" s="10" customFormat="1" ht="25.5" hidden="1" x14ac:dyDescent="0.2">
      <c r="A196" s="7" t="s">
        <v>58</v>
      </c>
      <c r="B196" s="8" t="s">
        <v>12</v>
      </c>
      <c r="C196" s="8" t="s">
        <v>140</v>
      </c>
      <c r="D196" s="8" t="s">
        <v>14</v>
      </c>
      <c r="E196" s="8"/>
      <c r="F196" s="8" t="s">
        <v>59</v>
      </c>
      <c r="G196" s="8" t="s">
        <v>0</v>
      </c>
      <c r="H196" s="8" t="s">
        <v>0</v>
      </c>
      <c r="I196" s="24" t="s">
        <v>0</v>
      </c>
      <c r="J196" s="28">
        <f>J199</f>
        <v>922062.58</v>
      </c>
      <c r="K196" s="28">
        <f>K197+K199</f>
        <v>0</v>
      </c>
      <c r="L196" s="28">
        <f>L197+L199</f>
        <v>0</v>
      </c>
      <c r="M196"/>
      <c r="N196"/>
      <c r="O196"/>
      <c r="P196"/>
      <c r="Q196"/>
      <c r="R196"/>
      <c r="S196"/>
      <c r="T196"/>
      <c r="U196"/>
      <c r="V196"/>
    </row>
    <row r="197" spans="1:22" s="10" customFormat="1" ht="25.5" hidden="1" x14ac:dyDescent="0.2">
      <c r="A197" s="7" t="s">
        <v>60</v>
      </c>
      <c r="B197" s="8" t="s">
        <v>12</v>
      </c>
      <c r="C197" s="8" t="s">
        <v>140</v>
      </c>
      <c r="D197" s="8" t="s">
        <v>14</v>
      </c>
      <c r="E197" s="8"/>
      <c r="F197" s="8" t="s">
        <v>61</v>
      </c>
      <c r="G197" s="8" t="s">
        <v>63</v>
      </c>
      <c r="H197" s="8" t="s">
        <v>0</v>
      </c>
      <c r="I197" s="24" t="s">
        <v>0</v>
      </c>
      <c r="J197" s="28"/>
      <c r="K197" s="28">
        <f>K200+K198</f>
        <v>0</v>
      </c>
      <c r="L197" s="28">
        <f>L200+L198</f>
        <v>0</v>
      </c>
      <c r="M197"/>
      <c r="N197"/>
      <c r="O197"/>
      <c r="P197"/>
      <c r="Q197"/>
      <c r="R197"/>
      <c r="S197"/>
      <c r="T197"/>
      <c r="U197"/>
      <c r="V197"/>
    </row>
    <row r="198" spans="1:22" s="10" customFormat="1" ht="25.5" hidden="1" x14ac:dyDescent="0.2">
      <c r="A198" s="7" t="s">
        <v>66</v>
      </c>
      <c r="B198" s="8">
        <v>809</v>
      </c>
      <c r="C198" s="8" t="s">
        <v>140</v>
      </c>
      <c r="D198" s="8" t="s">
        <v>14</v>
      </c>
      <c r="E198" s="8"/>
      <c r="F198" s="8">
        <v>242</v>
      </c>
      <c r="G198" s="8" t="s">
        <v>0</v>
      </c>
      <c r="H198" s="8"/>
      <c r="I198" s="24">
        <v>1136</v>
      </c>
      <c r="J198" s="28">
        <v>0</v>
      </c>
      <c r="K198" s="28">
        <v>0</v>
      </c>
      <c r="L198" s="28">
        <v>0</v>
      </c>
      <c r="M198"/>
      <c r="N198"/>
      <c r="O198"/>
      <c r="P198"/>
      <c r="Q198"/>
      <c r="R198"/>
      <c r="S198"/>
      <c r="T198"/>
      <c r="U198"/>
      <c r="V198"/>
    </row>
    <row r="199" spans="1:22" s="10" customFormat="1" ht="51" hidden="1" x14ac:dyDescent="0.2">
      <c r="A199" s="7" t="s">
        <v>68</v>
      </c>
      <c r="B199" s="8" t="s">
        <v>12</v>
      </c>
      <c r="C199" s="8" t="s">
        <v>140</v>
      </c>
      <c r="D199" s="8" t="s">
        <v>14</v>
      </c>
      <c r="E199" s="8"/>
      <c r="F199" s="8" t="s">
        <v>69</v>
      </c>
      <c r="G199" s="8"/>
      <c r="H199" s="8" t="s">
        <v>0</v>
      </c>
      <c r="I199" s="24" t="s">
        <v>0</v>
      </c>
      <c r="J199" s="28">
        <f>J203+J206+J209+J212+J215+J214+J200+J211</f>
        <v>922062.58</v>
      </c>
      <c r="K199" s="28">
        <f>K203+K206+K209+K212+K215+K214</f>
        <v>0</v>
      </c>
      <c r="L199" s="28">
        <f>L203+L206+L209+L212+L215+L214</f>
        <v>0</v>
      </c>
      <c r="M199"/>
      <c r="N199"/>
      <c r="O199"/>
      <c r="P199"/>
      <c r="Q199"/>
      <c r="R199"/>
      <c r="S199"/>
      <c r="T199"/>
      <c r="U199"/>
      <c r="V199"/>
    </row>
    <row r="200" spans="1:22" s="10" customFormat="1" hidden="1" x14ac:dyDescent="0.2">
      <c r="A200" s="7" t="s">
        <v>62</v>
      </c>
      <c r="B200" s="8" t="s">
        <v>12</v>
      </c>
      <c r="C200" s="8" t="s">
        <v>140</v>
      </c>
      <c r="D200" s="8" t="s">
        <v>14</v>
      </c>
      <c r="E200" s="8"/>
      <c r="F200" s="8">
        <v>244</v>
      </c>
      <c r="G200" s="8">
        <v>221</v>
      </c>
      <c r="H200" s="8" t="s">
        <v>0</v>
      </c>
      <c r="I200" s="24" t="s">
        <v>0</v>
      </c>
      <c r="J200" s="28">
        <v>108000</v>
      </c>
      <c r="K200" s="28">
        <v>0</v>
      </c>
      <c r="L200" s="28">
        <v>0</v>
      </c>
      <c r="M200"/>
      <c r="N200"/>
      <c r="O200"/>
      <c r="P200"/>
      <c r="Q200"/>
      <c r="R200"/>
      <c r="S200"/>
      <c r="T200"/>
      <c r="U200"/>
      <c r="V200"/>
    </row>
    <row r="201" spans="1:22" s="10" customFormat="1" hidden="1" x14ac:dyDescent="0.2">
      <c r="A201" s="7" t="s">
        <v>145</v>
      </c>
      <c r="B201" s="8" t="s">
        <v>12</v>
      </c>
      <c r="C201" s="8" t="s">
        <v>140</v>
      </c>
      <c r="D201" s="8" t="s">
        <v>14</v>
      </c>
      <c r="E201" s="8"/>
      <c r="F201" s="8" t="s">
        <v>69</v>
      </c>
      <c r="G201" s="8" t="s">
        <v>146</v>
      </c>
      <c r="H201" s="8" t="s">
        <v>0</v>
      </c>
      <c r="I201" s="24" t="s">
        <v>0</v>
      </c>
      <c r="J201" s="28">
        <v>0</v>
      </c>
      <c r="K201" s="28">
        <v>0</v>
      </c>
      <c r="L201" s="28">
        <v>0</v>
      </c>
      <c r="M201"/>
      <c r="N201"/>
      <c r="O201"/>
      <c r="P201"/>
      <c r="Q201"/>
      <c r="R201"/>
      <c r="S201"/>
      <c r="T201"/>
      <c r="U201"/>
      <c r="V201"/>
    </row>
    <row r="202" spans="1:22" s="10" customFormat="1" ht="33" hidden="1" customHeight="1" x14ac:dyDescent="0.2">
      <c r="A202" s="7" t="s">
        <v>147</v>
      </c>
      <c r="B202" s="8" t="s">
        <v>12</v>
      </c>
      <c r="C202" s="8" t="s">
        <v>140</v>
      </c>
      <c r="D202" s="8" t="s">
        <v>14</v>
      </c>
      <c r="E202" s="8"/>
      <c r="F202" s="8" t="s">
        <v>69</v>
      </c>
      <c r="G202" s="8" t="s">
        <v>71</v>
      </c>
      <c r="H202" s="8" t="s">
        <v>0</v>
      </c>
      <c r="I202" s="24" t="s">
        <v>148</v>
      </c>
      <c r="J202" s="28">
        <v>0</v>
      </c>
      <c r="K202" s="28">
        <v>0</v>
      </c>
      <c r="L202" s="28">
        <v>0</v>
      </c>
      <c r="M202"/>
      <c r="N202"/>
      <c r="O202"/>
      <c r="P202"/>
      <c r="Q202"/>
      <c r="R202"/>
      <c r="S202"/>
      <c r="T202"/>
      <c r="U202"/>
      <c r="V202"/>
    </row>
    <row r="203" spans="1:22" s="10" customFormat="1" ht="33" hidden="1" customHeight="1" x14ac:dyDescent="0.2">
      <c r="A203" s="7" t="s">
        <v>70</v>
      </c>
      <c r="B203" s="8" t="s">
        <v>12</v>
      </c>
      <c r="C203" s="8" t="s">
        <v>140</v>
      </c>
      <c r="D203" s="8" t="s">
        <v>14</v>
      </c>
      <c r="E203" s="8"/>
      <c r="F203" s="8" t="s">
        <v>69</v>
      </c>
      <c r="G203" s="8" t="s">
        <v>71</v>
      </c>
      <c r="H203" s="8" t="s">
        <v>0</v>
      </c>
      <c r="I203" s="24" t="s">
        <v>0</v>
      </c>
      <c r="J203" s="28">
        <f>J204+J205</f>
        <v>687062.58</v>
      </c>
      <c r="K203" s="28">
        <f>K204+K205</f>
        <v>0</v>
      </c>
      <c r="L203" s="28">
        <f>L204+L205</f>
        <v>0</v>
      </c>
      <c r="M203"/>
      <c r="N203"/>
      <c r="O203"/>
      <c r="P203"/>
      <c r="Q203"/>
      <c r="R203"/>
      <c r="S203"/>
      <c r="T203"/>
      <c r="U203"/>
      <c r="V203"/>
    </row>
    <row r="204" spans="1:22" s="10" customFormat="1" ht="25.5" hidden="1" x14ac:dyDescent="0.2">
      <c r="A204" s="7" t="s">
        <v>72</v>
      </c>
      <c r="B204" s="8" t="s">
        <v>12</v>
      </c>
      <c r="C204" s="8" t="s">
        <v>140</v>
      </c>
      <c r="D204" s="8" t="s">
        <v>14</v>
      </c>
      <c r="E204" s="8"/>
      <c r="F204" s="8" t="s">
        <v>69</v>
      </c>
      <c r="G204" s="8" t="s">
        <v>71</v>
      </c>
      <c r="H204" s="8" t="s">
        <v>0</v>
      </c>
      <c r="I204" s="24" t="s">
        <v>73</v>
      </c>
      <c r="J204" s="28">
        <f>566062.58+21000+100000</f>
        <v>687062.58</v>
      </c>
      <c r="K204" s="28">
        <v>0</v>
      </c>
      <c r="L204" s="28">
        <v>0</v>
      </c>
      <c r="M204"/>
      <c r="N204"/>
      <c r="O204"/>
      <c r="P204"/>
      <c r="Q204"/>
      <c r="R204"/>
      <c r="S204"/>
      <c r="T204"/>
      <c r="U204"/>
      <c r="V204"/>
    </row>
    <row r="205" spans="1:22" s="10" customFormat="1" hidden="1" x14ac:dyDescent="0.2">
      <c r="A205" s="7" t="s">
        <v>74</v>
      </c>
      <c r="B205" s="8" t="s">
        <v>12</v>
      </c>
      <c r="C205" s="8" t="s">
        <v>140</v>
      </c>
      <c r="D205" s="8" t="s">
        <v>14</v>
      </c>
      <c r="E205" s="8"/>
      <c r="F205" s="8" t="s">
        <v>69</v>
      </c>
      <c r="G205" s="8" t="s">
        <v>103</v>
      </c>
      <c r="H205" s="8" t="s">
        <v>0</v>
      </c>
      <c r="I205" s="24"/>
      <c r="J205" s="28"/>
      <c r="K205" s="28">
        <v>0</v>
      </c>
      <c r="L205" s="28">
        <v>0</v>
      </c>
      <c r="M205"/>
      <c r="N205"/>
      <c r="O205"/>
      <c r="P205"/>
      <c r="Q205"/>
      <c r="R205"/>
      <c r="S205"/>
      <c r="T205"/>
      <c r="U205"/>
      <c r="V205"/>
    </row>
    <row r="206" spans="1:22" s="10" customFormat="1" ht="25.5" hidden="1" x14ac:dyDescent="0.2">
      <c r="A206" s="7" t="s">
        <v>102</v>
      </c>
      <c r="B206" s="8" t="s">
        <v>12</v>
      </c>
      <c r="C206" s="8" t="s">
        <v>140</v>
      </c>
      <c r="D206" s="8" t="s">
        <v>14</v>
      </c>
      <c r="E206" s="8"/>
      <c r="F206" s="8" t="s">
        <v>69</v>
      </c>
      <c r="G206" s="8" t="s">
        <v>103</v>
      </c>
      <c r="H206" s="8" t="s">
        <v>0</v>
      </c>
      <c r="I206" s="24" t="s">
        <v>0</v>
      </c>
      <c r="J206" s="28">
        <v>67000</v>
      </c>
      <c r="K206" s="28">
        <f>K207+K208</f>
        <v>0</v>
      </c>
      <c r="L206" s="28">
        <f>L207+L208</f>
        <v>0</v>
      </c>
      <c r="M206"/>
      <c r="N206"/>
      <c r="O206"/>
      <c r="P206"/>
      <c r="Q206"/>
      <c r="R206"/>
      <c r="S206"/>
      <c r="T206"/>
      <c r="U206"/>
      <c r="V206"/>
    </row>
    <row r="207" spans="1:22" s="10" customFormat="1" hidden="1" x14ac:dyDescent="0.2">
      <c r="A207" s="7" t="s">
        <v>131</v>
      </c>
      <c r="B207" s="8" t="s">
        <v>12</v>
      </c>
      <c r="C207" s="8" t="s">
        <v>140</v>
      </c>
      <c r="D207" s="8" t="s">
        <v>14</v>
      </c>
      <c r="E207" s="8"/>
      <c r="F207" s="8" t="s">
        <v>69</v>
      </c>
      <c r="G207" s="8" t="s">
        <v>103</v>
      </c>
      <c r="H207" s="8" t="s">
        <v>0</v>
      </c>
      <c r="I207" s="24"/>
      <c r="J207" s="28">
        <v>0</v>
      </c>
      <c r="K207" s="28">
        <v>0</v>
      </c>
      <c r="L207" s="28">
        <v>0</v>
      </c>
      <c r="M207"/>
      <c r="N207"/>
      <c r="O207"/>
      <c r="P207"/>
      <c r="Q207"/>
      <c r="R207"/>
      <c r="S207"/>
      <c r="T207"/>
      <c r="U207"/>
      <c r="V207"/>
    </row>
    <row r="208" spans="1:22" s="10" customFormat="1" ht="25.5" hidden="1" x14ac:dyDescent="0.2">
      <c r="A208" s="7" t="s">
        <v>181</v>
      </c>
      <c r="B208" s="8" t="s">
        <v>12</v>
      </c>
      <c r="C208" s="8" t="s">
        <v>140</v>
      </c>
      <c r="D208" s="8" t="s">
        <v>14</v>
      </c>
      <c r="E208" s="8"/>
      <c r="F208" s="8" t="s">
        <v>69</v>
      </c>
      <c r="G208" s="8" t="s">
        <v>65</v>
      </c>
      <c r="H208" s="8" t="s">
        <v>0</v>
      </c>
      <c r="I208" s="24"/>
      <c r="J208" s="28"/>
      <c r="K208" s="28">
        <v>0</v>
      </c>
      <c r="L208" s="28">
        <v>0</v>
      </c>
      <c r="M208"/>
      <c r="N208"/>
      <c r="O208"/>
      <c r="P208"/>
      <c r="Q208"/>
      <c r="R208"/>
      <c r="S208"/>
      <c r="T208"/>
      <c r="U208"/>
      <c r="V208"/>
    </row>
    <row r="209" spans="1:22" s="10" customFormat="1" hidden="1" x14ac:dyDescent="0.2">
      <c r="A209" s="7" t="s">
        <v>64</v>
      </c>
      <c r="B209" s="8" t="s">
        <v>12</v>
      </c>
      <c r="C209" s="8" t="s">
        <v>140</v>
      </c>
      <c r="D209" s="8" t="s">
        <v>14</v>
      </c>
      <c r="E209" s="8"/>
      <c r="F209" s="8" t="s">
        <v>69</v>
      </c>
      <c r="G209" s="8" t="s">
        <v>65</v>
      </c>
      <c r="H209" s="8" t="s">
        <v>0</v>
      </c>
      <c r="I209" s="24" t="s">
        <v>0</v>
      </c>
      <c r="J209" s="28"/>
      <c r="K209" s="28">
        <f>K210+K211</f>
        <v>0</v>
      </c>
      <c r="L209" s="28">
        <f>L210+L211</f>
        <v>0</v>
      </c>
      <c r="M209"/>
      <c r="N209"/>
      <c r="O209"/>
      <c r="P209"/>
      <c r="Q209"/>
      <c r="R209"/>
      <c r="S209"/>
      <c r="T209"/>
      <c r="U209"/>
      <c r="V209"/>
    </row>
    <row r="210" spans="1:22" s="10" customFormat="1" ht="25.5" hidden="1" x14ac:dyDescent="0.2">
      <c r="A210" s="7" t="s">
        <v>149</v>
      </c>
      <c r="B210" s="8" t="s">
        <v>12</v>
      </c>
      <c r="C210" s="8" t="s">
        <v>140</v>
      </c>
      <c r="D210" s="8" t="s">
        <v>14</v>
      </c>
      <c r="E210" s="8"/>
      <c r="F210" s="8" t="s">
        <v>69</v>
      </c>
      <c r="G210" s="8" t="s">
        <v>65</v>
      </c>
      <c r="H210" s="8" t="s">
        <v>0</v>
      </c>
      <c r="I210" s="24"/>
      <c r="J210" s="28"/>
      <c r="K210" s="28"/>
      <c r="L210" s="28">
        <v>0</v>
      </c>
      <c r="M210"/>
      <c r="N210"/>
      <c r="O210"/>
      <c r="P210"/>
      <c r="Q210"/>
      <c r="R210"/>
      <c r="S210"/>
      <c r="T210"/>
      <c r="U210"/>
      <c r="V210"/>
    </row>
    <row r="211" spans="1:22" s="10" customFormat="1" ht="25.5" hidden="1" x14ac:dyDescent="0.2">
      <c r="A211" s="7" t="s">
        <v>104</v>
      </c>
      <c r="B211" s="8" t="s">
        <v>12</v>
      </c>
      <c r="C211" s="8" t="s">
        <v>140</v>
      </c>
      <c r="D211" s="8" t="s">
        <v>14</v>
      </c>
      <c r="E211" s="8"/>
      <c r="F211" s="8" t="s">
        <v>69</v>
      </c>
      <c r="G211" s="8" t="s">
        <v>77</v>
      </c>
      <c r="H211" s="8" t="s">
        <v>0</v>
      </c>
      <c r="I211" s="24"/>
      <c r="J211" s="28">
        <v>60000</v>
      </c>
      <c r="K211" s="28">
        <v>0</v>
      </c>
      <c r="L211" s="28">
        <v>0</v>
      </c>
      <c r="M211"/>
      <c r="N211"/>
      <c r="O211"/>
      <c r="P211"/>
      <c r="Q211"/>
      <c r="R211"/>
      <c r="S211"/>
      <c r="T211"/>
      <c r="U211"/>
      <c r="V211"/>
    </row>
    <row r="212" spans="1:22" s="10" customFormat="1" ht="25.5" hidden="1" x14ac:dyDescent="0.2">
      <c r="A212" s="7" t="s">
        <v>76</v>
      </c>
      <c r="B212" s="8" t="s">
        <v>12</v>
      </c>
      <c r="C212" s="8" t="s">
        <v>140</v>
      </c>
      <c r="D212" s="8" t="s">
        <v>14</v>
      </c>
      <c r="E212" s="8"/>
      <c r="F212" s="8" t="s">
        <v>69</v>
      </c>
      <c r="G212" s="8" t="s">
        <v>77</v>
      </c>
      <c r="H212" s="8" t="s">
        <v>0</v>
      </c>
      <c r="I212" s="24" t="s">
        <v>0</v>
      </c>
      <c r="J212" s="28">
        <f>J213</f>
        <v>0</v>
      </c>
      <c r="K212" s="28">
        <v>0</v>
      </c>
      <c r="L212" s="28">
        <v>0</v>
      </c>
      <c r="M212"/>
      <c r="N212"/>
      <c r="O212"/>
      <c r="P212"/>
      <c r="Q212"/>
      <c r="R212"/>
      <c r="S212"/>
      <c r="T212"/>
      <c r="U212"/>
      <c r="V212"/>
    </row>
    <row r="213" spans="1:22" s="10" customFormat="1" hidden="1" x14ac:dyDescent="0.2">
      <c r="A213" s="7" t="s">
        <v>78</v>
      </c>
      <c r="B213" s="8" t="s">
        <v>12</v>
      </c>
      <c r="C213" s="8" t="s">
        <v>140</v>
      </c>
      <c r="D213" s="8" t="s">
        <v>14</v>
      </c>
      <c r="E213" s="8"/>
      <c r="F213" s="8" t="s">
        <v>69</v>
      </c>
      <c r="G213" s="8">
        <v>345</v>
      </c>
      <c r="H213" s="8" t="s">
        <v>0</v>
      </c>
      <c r="I213" s="24"/>
      <c r="J213" s="28">
        <v>0</v>
      </c>
      <c r="K213" s="28">
        <v>0</v>
      </c>
      <c r="L213" s="28">
        <v>0</v>
      </c>
      <c r="M213"/>
      <c r="N213"/>
      <c r="O213"/>
      <c r="P213"/>
      <c r="Q213"/>
      <c r="R213"/>
      <c r="S213"/>
      <c r="T213"/>
      <c r="U213"/>
      <c r="V213"/>
    </row>
    <row r="214" spans="1:22" s="10" customFormat="1" hidden="1" x14ac:dyDescent="0.2">
      <c r="A214" s="7"/>
      <c r="B214" s="8"/>
      <c r="C214" s="8"/>
      <c r="D214" s="8"/>
      <c r="E214" s="8"/>
      <c r="F214" s="8"/>
      <c r="G214" s="8" t="s">
        <v>107</v>
      </c>
      <c r="H214" s="8"/>
      <c r="I214" s="24"/>
      <c r="J214" s="28"/>
      <c r="K214" s="28">
        <v>0</v>
      </c>
      <c r="L214" s="28">
        <v>0</v>
      </c>
      <c r="M214"/>
      <c r="N214"/>
      <c r="O214"/>
      <c r="P214"/>
      <c r="Q214"/>
      <c r="R214"/>
      <c r="S214"/>
      <c r="T214"/>
      <c r="U214"/>
      <c r="V214"/>
    </row>
    <row r="215" spans="1:22" s="10" customFormat="1" ht="25.5" hidden="1" x14ac:dyDescent="0.2">
      <c r="A215" s="7" t="s">
        <v>106</v>
      </c>
      <c r="B215" s="8" t="s">
        <v>12</v>
      </c>
      <c r="C215" s="8" t="s">
        <v>140</v>
      </c>
      <c r="D215" s="8" t="s">
        <v>14</v>
      </c>
      <c r="E215" s="8"/>
      <c r="F215" s="8" t="s">
        <v>69</v>
      </c>
      <c r="G215" s="8" t="s">
        <v>107</v>
      </c>
      <c r="H215" s="8" t="s">
        <v>0</v>
      </c>
      <c r="I215" s="24"/>
      <c r="J215" s="28">
        <f>J217+J216</f>
        <v>0</v>
      </c>
      <c r="K215" s="28">
        <v>0</v>
      </c>
      <c r="L215" s="28">
        <v>0</v>
      </c>
      <c r="M215"/>
      <c r="N215"/>
      <c r="O215"/>
      <c r="P215"/>
      <c r="Q215"/>
      <c r="R215"/>
      <c r="S215"/>
      <c r="T215"/>
      <c r="U215"/>
      <c r="V215"/>
    </row>
    <row r="216" spans="1:22" s="10" customFormat="1" hidden="1" x14ac:dyDescent="0.2">
      <c r="A216" s="7" t="s">
        <v>150</v>
      </c>
      <c r="B216" s="8" t="s">
        <v>12</v>
      </c>
      <c r="C216" s="8" t="s">
        <v>140</v>
      </c>
      <c r="D216" s="8" t="s">
        <v>14</v>
      </c>
      <c r="E216" s="8"/>
      <c r="F216" s="8" t="s">
        <v>69</v>
      </c>
      <c r="G216" s="8" t="s">
        <v>107</v>
      </c>
      <c r="H216" s="8" t="s">
        <v>0</v>
      </c>
      <c r="I216" s="24"/>
      <c r="J216" s="28">
        <v>0</v>
      </c>
      <c r="K216" s="28">
        <v>0</v>
      </c>
      <c r="L216" s="28">
        <v>0</v>
      </c>
      <c r="M216"/>
      <c r="N216"/>
      <c r="O216"/>
      <c r="P216"/>
      <c r="Q216"/>
      <c r="R216"/>
      <c r="S216"/>
      <c r="T216"/>
      <c r="U216"/>
      <c r="V216"/>
    </row>
    <row r="217" spans="1:22" s="10" customFormat="1" ht="25.5" hidden="1" x14ac:dyDescent="0.2">
      <c r="A217" s="7" t="s">
        <v>110</v>
      </c>
      <c r="B217" s="8" t="s">
        <v>12</v>
      </c>
      <c r="C217" s="8" t="s">
        <v>140</v>
      </c>
      <c r="D217" s="8" t="s">
        <v>14</v>
      </c>
      <c r="E217" s="8"/>
      <c r="F217" s="8" t="s">
        <v>69</v>
      </c>
      <c r="G217" s="8" t="s">
        <v>0</v>
      </c>
      <c r="H217" s="8" t="s">
        <v>0</v>
      </c>
      <c r="I217" s="24"/>
      <c r="J217" s="28">
        <v>0</v>
      </c>
      <c r="K217" s="28">
        <v>0</v>
      </c>
      <c r="L217" s="28">
        <v>0</v>
      </c>
      <c r="M217"/>
      <c r="N217"/>
      <c r="O217"/>
      <c r="P217"/>
      <c r="Q217"/>
      <c r="R217"/>
      <c r="S217"/>
      <c r="T217"/>
      <c r="U217"/>
      <c r="V217"/>
    </row>
    <row r="218" spans="1:22" s="10" customFormat="1" hidden="1" x14ac:dyDescent="0.2">
      <c r="A218" s="7" t="s">
        <v>80</v>
      </c>
      <c r="B218" s="8" t="s">
        <v>12</v>
      </c>
      <c r="C218" s="8" t="s">
        <v>140</v>
      </c>
      <c r="D218" s="8" t="s">
        <v>14</v>
      </c>
      <c r="E218" s="8"/>
      <c r="F218" s="8" t="s">
        <v>81</v>
      </c>
      <c r="G218" s="8" t="s">
        <v>0</v>
      </c>
      <c r="H218" s="8" t="s">
        <v>0</v>
      </c>
      <c r="I218" s="24" t="s">
        <v>0</v>
      </c>
      <c r="J218" s="28">
        <f>J219</f>
        <v>0</v>
      </c>
      <c r="K218" s="28">
        <f>K219</f>
        <v>0</v>
      </c>
      <c r="L218" s="28">
        <f>L219</f>
        <v>0</v>
      </c>
      <c r="M218"/>
      <c r="N218"/>
      <c r="O218"/>
      <c r="P218"/>
      <c r="Q218"/>
      <c r="R218"/>
      <c r="S218"/>
      <c r="T218"/>
      <c r="U218"/>
      <c r="V218"/>
    </row>
    <row r="219" spans="1:22" s="10" customFormat="1" ht="25.5" hidden="1" x14ac:dyDescent="0.2">
      <c r="A219" s="7" t="s">
        <v>82</v>
      </c>
      <c r="B219" s="8" t="s">
        <v>12</v>
      </c>
      <c r="C219" s="8" t="s">
        <v>140</v>
      </c>
      <c r="D219" s="8" t="s">
        <v>14</v>
      </c>
      <c r="E219" s="8"/>
      <c r="F219" s="8" t="s">
        <v>83</v>
      </c>
      <c r="G219" s="8" t="s">
        <v>0</v>
      </c>
      <c r="H219" s="8" t="s">
        <v>0</v>
      </c>
      <c r="I219" s="24" t="s">
        <v>0</v>
      </c>
      <c r="J219" s="28">
        <f>J220+J223</f>
        <v>0</v>
      </c>
      <c r="K219" s="28">
        <f>K220+K223</f>
        <v>0</v>
      </c>
      <c r="L219" s="28">
        <f>L220+L223</f>
        <v>0</v>
      </c>
      <c r="M219"/>
      <c r="N219"/>
      <c r="O219"/>
      <c r="P219"/>
      <c r="Q219"/>
      <c r="R219"/>
      <c r="S219"/>
      <c r="T219"/>
      <c r="U219"/>
      <c r="V219"/>
    </row>
    <row r="220" spans="1:22" s="10" customFormat="1" hidden="1" x14ac:dyDescent="0.2">
      <c r="A220" s="7" t="s">
        <v>151</v>
      </c>
      <c r="B220" s="8" t="s">
        <v>12</v>
      </c>
      <c r="C220" s="8" t="s">
        <v>140</v>
      </c>
      <c r="D220" s="8" t="s">
        <v>14</v>
      </c>
      <c r="E220" s="8"/>
      <c r="F220" s="8" t="s">
        <v>152</v>
      </c>
      <c r="G220" s="8" t="s">
        <v>87</v>
      </c>
      <c r="H220" s="8" t="s">
        <v>0</v>
      </c>
      <c r="I220" s="24" t="s">
        <v>0</v>
      </c>
      <c r="J220" s="28">
        <f>J222</f>
        <v>0</v>
      </c>
      <c r="K220" s="28">
        <f>K222</f>
        <v>0</v>
      </c>
      <c r="L220" s="28">
        <f>L222</f>
        <v>0</v>
      </c>
      <c r="M220"/>
      <c r="N220"/>
      <c r="O220"/>
      <c r="P220"/>
      <c r="Q220"/>
      <c r="R220"/>
      <c r="S220"/>
      <c r="T220"/>
      <c r="U220"/>
      <c r="V220"/>
    </row>
    <row r="221" spans="1:22" s="10" customFormat="1" hidden="1" x14ac:dyDescent="0.2">
      <c r="A221" s="7" t="s">
        <v>86</v>
      </c>
      <c r="B221" s="8" t="s">
        <v>12</v>
      </c>
      <c r="C221" s="8" t="s">
        <v>140</v>
      </c>
      <c r="D221" s="8" t="s">
        <v>14</v>
      </c>
      <c r="E221" s="8"/>
      <c r="F221" s="8" t="s">
        <v>152</v>
      </c>
      <c r="G221" s="8" t="s">
        <v>87</v>
      </c>
      <c r="H221" s="8" t="s">
        <v>0</v>
      </c>
      <c r="I221" s="24" t="s">
        <v>0</v>
      </c>
      <c r="J221" s="28"/>
      <c r="K221" s="37"/>
      <c r="L221" s="37"/>
      <c r="M221"/>
      <c r="N221"/>
      <c r="O221"/>
      <c r="P221"/>
      <c r="Q221"/>
      <c r="R221"/>
      <c r="S221"/>
      <c r="T221"/>
      <c r="U221"/>
      <c r="V221"/>
    </row>
    <row r="222" spans="1:22" s="10" customFormat="1" ht="25.5" hidden="1" x14ac:dyDescent="0.2">
      <c r="A222" s="7" t="s">
        <v>94</v>
      </c>
      <c r="B222" s="8" t="s">
        <v>12</v>
      </c>
      <c r="C222" s="8" t="s">
        <v>140</v>
      </c>
      <c r="D222" s="8" t="s">
        <v>14</v>
      </c>
      <c r="E222" s="8"/>
      <c r="F222" s="8" t="s">
        <v>152</v>
      </c>
      <c r="G222" s="8" t="s">
        <v>0</v>
      </c>
      <c r="H222" s="8" t="s">
        <v>0</v>
      </c>
      <c r="I222" s="24" t="s">
        <v>95</v>
      </c>
      <c r="J222" s="28">
        <v>0</v>
      </c>
      <c r="K222" s="28"/>
      <c r="L222" s="28">
        <v>0</v>
      </c>
      <c r="M222"/>
      <c r="N222"/>
      <c r="O222"/>
      <c r="P222"/>
      <c r="Q222"/>
      <c r="R222"/>
      <c r="S222"/>
      <c r="T222"/>
      <c r="U222"/>
      <c r="V222"/>
    </row>
    <row r="223" spans="1:22" s="10" customFormat="1" hidden="1" x14ac:dyDescent="0.2">
      <c r="A223" s="7" t="s">
        <v>92</v>
      </c>
      <c r="B223" s="8" t="s">
        <v>12</v>
      </c>
      <c r="C223" s="8" t="s">
        <v>140</v>
      </c>
      <c r="D223" s="8" t="s">
        <v>14</v>
      </c>
      <c r="E223" s="8"/>
      <c r="F223" s="8" t="s">
        <v>93</v>
      </c>
      <c r="G223" s="8" t="s">
        <v>87</v>
      </c>
      <c r="H223" s="8" t="s">
        <v>0</v>
      </c>
      <c r="I223" s="24" t="s">
        <v>0</v>
      </c>
      <c r="J223" s="28">
        <f>J225</f>
        <v>0</v>
      </c>
      <c r="K223" s="28">
        <f>K225</f>
        <v>0</v>
      </c>
      <c r="L223" s="28">
        <f>L225</f>
        <v>0</v>
      </c>
      <c r="M223"/>
      <c r="N223"/>
      <c r="O223"/>
      <c r="P223"/>
      <c r="Q223"/>
      <c r="R223"/>
      <c r="S223"/>
      <c r="T223"/>
      <c r="U223"/>
      <c r="V223"/>
    </row>
    <row r="224" spans="1:22" s="10" customFormat="1" hidden="1" x14ac:dyDescent="0.2">
      <c r="A224" s="7" t="s">
        <v>86</v>
      </c>
      <c r="B224" s="8" t="s">
        <v>12</v>
      </c>
      <c r="C224" s="8" t="s">
        <v>140</v>
      </c>
      <c r="D224" s="8" t="s">
        <v>14</v>
      </c>
      <c r="E224" s="8"/>
      <c r="F224" s="8" t="s">
        <v>93</v>
      </c>
      <c r="G224" s="8">
        <v>292</v>
      </c>
      <c r="H224" s="8" t="s">
        <v>0</v>
      </c>
      <c r="I224" s="24" t="s">
        <v>0</v>
      </c>
      <c r="J224" s="28">
        <v>0</v>
      </c>
      <c r="K224" s="37"/>
      <c r="L224" s="37"/>
      <c r="M224"/>
      <c r="N224"/>
      <c r="O224"/>
      <c r="P224"/>
      <c r="Q224"/>
      <c r="R224"/>
      <c r="S224"/>
      <c r="T224"/>
      <c r="U224"/>
      <c r="V224"/>
    </row>
    <row r="225" spans="1:22" s="10" customFormat="1" ht="25.5" hidden="1" x14ac:dyDescent="0.2">
      <c r="A225" s="7" t="s">
        <v>88</v>
      </c>
      <c r="B225" s="8" t="s">
        <v>12</v>
      </c>
      <c r="C225" s="8" t="s">
        <v>140</v>
      </c>
      <c r="D225" s="8" t="s">
        <v>14</v>
      </c>
      <c r="E225" s="8"/>
      <c r="F225" s="8" t="s">
        <v>93</v>
      </c>
      <c r="G225" s="8" t="s">
        <v>0</v>
      </c>
      <c r="H225" s="8" t="s">
        <v>0</v>
      </c>
      <c r="I225" s="24">
        <v>1144</v>
      </c>
      <c r="J225" s="28">
        <v>0</v>
      </c>
      <c r="K225" s="28"/>
      <c r="L225" s="28">
        <v>0</v>
      </c>
      <c r="M225"/>
      <c r="N225"/>
      <c r="O225"/>
      <c r="P225"/>
      <c r="Q225"/>
      <c r="R225"/>
      <c r="S225"/>
      <c r="T225"/>
      <c r="U225"/>
      <c r="V225"/>
    </row>
    <row r="226" spans="1:22" s="10" customFormat="1" hidden="1" x14ac:dyDescent="0.2">
      <c r="A226" s="7" t="s">
        <v>17</v>
      </c>
      <c r="B226" s="8" t="s">
        <v>12</v>
      </c>
      <c r="C226" s="8" t="s">
        <v>140</v>
      </c>
      <c r="D226" s="8" t="s">
        <v>14</v>
      </c>
      <c r="E226" s="8"/>
      <c r="F226" s="8" t="s">
        <v>0</v>
      </c>
      <c r="G226" s="8" t="s">
        <v>0</v>
      </c>
      <c r="H226" s="8" t="s">
        <v>0</v>
      </c>
      <c r="I226" s="24" t="s">
        <v>0</v>
      </c>
      <c r="J226" s="28">
        <v>0</v>
      </c>
      <c r="K226" s="28">
        <f t="shared" ref="K226:L232" si="20">K227</f>
        <v>0</v>
      </c>
      <c r="L226" s="28">
        <f t="shared" si="20"/>
        <v>0</v>
      </c>
      <c r="M226"/>
      <c r="N226"/>
      <c r="O226"/>
      <c r="P226"/>
      <c r="Q226"/>
      <c r="R226"/>
      <c r="S226"/>
      <c r="T226"/>
      <c r="U226"/>
      <c r="V226"/>
    </row>
    <row r="227" spans="1:22" s="10" customFormat="1" hidden="1" x14ac:dyDescent="0.2">
      <c r="A227" s="7" t="s">
        <v>98</v>
      </c>
      <c r="B227" s="8" t="s">
        <v>12</v>
      </c>
      <c r="C227" s="8" t="s">
        <v>140</v>
      </c>
      <c r="D227" s="8" t="s">
        <v>14</v>
      </c>
      <c r="E227" s="8"/>
      <c r="F227" s="8" t="s">
        <v>0</v>
      </c>
      <c r="G227" s="8" t="s">
        <v>0</v>
      </c>
      <c r="H227" s="8" t="s">
        <v>0</v>
      </c>
      <c r="I227" s="24" t="s">
        <v>0</v>
      </c>
      <c r="J227" s="28">
        <v>0</v>
      </c>
      <c r="K227" s="28">
        <f t="shared" si="20"/>
        <v>0</v>
      </c>
      <c r="L227" s="28">
        <f t="shared" si="20"/>
        <v>0</v>
      </c>
      <c r="M227"/>
      <c r="N227"/>
      <c r="O227"/>
      <c r="P227"/>
      <c r="Q227"/>
      <c r="R227"/>
      <c r="S227"/>
      <c r="T227"/>
      <c r="U227"/>
      <c r="V227"/>
    </row>
    <row r="228" spans="1:22" s="10" customFormat="1" ht="25.5" hidden="1" x14ac:dyDescent="0.2">
      <c r="A228" s="7" t="s">
        <v>153</v>
      </c>
      <c r="B228" s="8" t="s">
        <v>12</v>
      </c>
      <c r="C228" s="8" t="s">
        <v>140</v>
      </c>
      <c r="D228" s="8" t="s">
        <v>14</v>
      </c>
      <c r="E228" s="8"/>
      <c r="F228" s="8" t="s">
        <v>0</v>
      </c>
      <c r="G228" s="8" t="s">
        <v>0</v>
      </c>
      <c r="H228" s="8" t="s">
        <v>0</v>
      </c>
      <c r="I228" s="24" t="s">
        <v>0</v>
      </c>
      <c r="J228" s="28">
        <v>0</v>
      </c>
      <c r="K228" s="28">
        <f t="shared" si="20"/>
        <v>0</v>
      </c>
      <c r="L228" s="28">
        <f t="shared" si="20"/>
        <v>0</v>
      </c>
      <c r="M228"/>
      <c r="N228"/>
      <c r="O228"/>
      <c r="P228"/>
      <c r="Q228"/>
      <c r="R228"/>
      <c r="S228"/>
      <c r="T228"/>
      <c r="U228"/>
      <c r="V228"/>
    </row>
    <row r="229" spans="1:22" s="10" customFormat="1" ht="25.5" hidden="1" x14ac:dyDescent="0.2">
      <c r="A229" s="7" t="s">
        <v>56</v>
      </c>
      <c r="B229" s="8" t="s">
        <v>12</v>
      </c>
      <c r="C229" s="8" t="s">
        <v>140</v>
      </c>
      <c r="D229" s="8" t="s">
        <v>14</v>
      </c>
      <c r="E229" s="8"/>
      <c r="F229" s="8" t="s">
        <v>57</v>
      </c>
      <c r="G229" s="8" t="s">
        <v>0</v>
      </c>
      <c r="H229" s="8" t="s">
        <v>0</v>
      </c>
      <c r="I229" s="24" t="s">
        <v>0</v>
      </c>
      <c r="J229" s="28">
        <v>0</v>
      </c>
      <c r="K229" s="28">
        <f t="shared" si="20"/>
        <v>0</v>
      </c>
      <c r="L229" s="28">
        <f t="shared" si="20"/>
        <v>0</v>
      </c>
      <c r="M229"/>
      <c r="N229"/>
      <c r="O229"/>
      <c r="P229"/>
      <c r="Q229"/>
      <c r="R229"/>
      <c r="S229"/>
      <c r="T229"/>
      <c r="U229"/>
      <c r="V229"/>
    </row>
    <row r="230" spans="1:22" s="10" customFormat="1" ht="25.5" hidden="1" x14ac:dyDescent="0.2">
      <c r="A230" s="7" t="s">
        <v>58</v>
      </c>
      <c r="B230" s="8" t="s">
        <v>12</v>
      </c>
      <c r="C230" s="8" t="s">
        <v>140</v>
      </c>
      <c r="D230" s="8" t="s">
        <v>14</v>
      </c>
      <c r="E230" s="8"/>
      <c r="F230" s="8" t="s">
        <v>59</v>
      </c>
      <c r="G230" s="8" t="s">
        <v>0</v>
      </c>
      <c r="H230" s="8" t="s">
        <v>0</v>
      </c>
      <c r="I230" s="24" t="s">
        <v>0</v>
      </c>
      <c r="J230" s="28">
        <v>0</v>
      </c>
      <c r="K230" s="28">
        <f t="shared" si="20"/>
        <v>0</v>
      </c>
      <c r="L230" s="28">
        <f t="shared" si="20"/>
        <v>0</v>
      </c>
      <c r="M230"/>
      <c r="N230"/>
      <c r="O230"/>
      <c r="P230"/>
      <c r="Q230"/>
      <c r="R230"/>
      <c r="S230"/>
      <c r="T230"/>
      <c r="U230"/>
      <c r="V230"/>
    </row>
    <row r="231" spans="1:22" s="10" customFormat="1" ht="51" hidden="1" x14ac:dyDescent="0.2">
      <c r="A231" s="7" t="s">
        <v>68</v>
      </c>
      <c r="B231" s="8" t="s">
        <v>12</v>
      </c>
      <c r="C231" s="8" t="s">
        <v>140</v>
      </c>
      <c r="D231" s="8" t="s">
        <v>14</v>
      </c>
      <c r="E231" s="8"/>
      <c r="F231" s="8" t="s">
        <v>69</v>
      </c>
      <c r="G231" s="8">
        <v>349</v>
      </c>
      <c r="H231" s="8" t="s">
        <v>0</v>
      </c>
      <c r="I231" s="24" t="s">
        <v>0</v>
      </c>
      <c r="J231" s="28">
        <v>0</v>
      </c>
      <c r="K231" s="28">
        <f>K232</f>
        <v>0</v>
      </c>
      <c r="L231" s="28">
        <f>L232</f>
        <v>0</v>
      </c>
      <c r="M231"/>
      <c r="N231"/>
      <c r="O231"/>
      <c r="P231"/>
      <c r="Q231"/>
      <c r="R231"/>
      <c r="S231"/>
      <c r="T231"/>
      <c r="U231"/>
      <c r="V231"/>
    </row>
    <row r="232" spans="1:22" s="10" customFormat="1" hidden="1" x14ac:dyDescent="0.2">
      <c r="A232" s="7" t="s">
        <v>90</v>
      </c>
      <c r="B232" s="8" t="s">
        <v>12</v>
      </c>
      <c r="C232" s="8" t="s">
        <v>140</v>
      </c>
      <c r="D232" s="8" t="s">
        <v>14</v>
      </c>
      <c r="E232" s="8"/>
      <c r="F232" s="8" t="s">
        <v>69</v>
      </c>
      <c r="G232" s="8">
        <v>349</v>
      </c>
      <c r="H232" s="8" t="s">
        <v>0</v>
      </c>
      <c r="I232" s="24" t="s">
        <v>0</v>
      </c>
      <c r="J232" s="28">
        <v>0</v>
      </c>
      <c r="K232" s="28">
        <f t="shared" si="20"/>
        <v>0</v>
      </c>
      <c r="L232" s="28">
        <f t="shared" si="20"/>
        <v>0</v>
      </c>
      <c r="M232"/>
      <c r="N232"/>
      <c r="O232"/>
      <c r="P232"/>
      <c r="Q232"/>
      <c r="R232"/>
      <c r="S232"/>
      <c r="T232"/>
      <c r="U232"/>
      <c r="V232"/>
    </row>
    <row r="233" spans="1:22" s="10" customFormat="1" ht="25.5" hidden="1" x14ac:dyDescent="0.2">
      <c r="A233" s="7" t="s">
        <v>199</v>
      </c>
      <c r="B233" s="8" t="s">
        <v>12</v>
      </c>
      <c r="C233" s="8" t="s">
        <v>140</v>
      </c>
      <c r="D233" s="8" t="s">
        <v>14</v>
      </c>
      <c r="E233" s="8"/>
      <c r="F233" s="8">
        <v>112</v>
      </c>
      <c r="G233" s="8">
        <v>214</v>
      </c>
      <c r="H233" s="8" t="s">
        <v>0</v>
      </c>
      <c r="I233" s="24">
        <v>9000</v>
      </c>
      <c r="J233" s="28">
        <v>100000</v>
      </c>
      <c r="K233" s="28">
        <v>0</v>
      </c>
      <c r="L233" s="28">
        <v>0</v>
      </c>
      <c r="M233"/>
      <c r="N233"/>
      <c r="O233"/>
      <c r="P233"/>
      <c r="Q233"/>
      <c r="R233"/>
      <c r="S233"/>
      <c r="T233"/>
      <c r="U233"/>
      <c r="V233"/>
    </row>
    <row r="234" spans="1:22" s="10" customFormat="1" ht="25.5" x14ac:dyDescent="0.2">
      <c r="A234" s="7" t="s">
        <v>199</v>
      </c>
      <c r="B234" s="8">
        <v>809</v>
      </c>
      <c r="C234" s="9" t="s">
        <v>140</v>
      </c>
      <c r="D234" s="9" t="s">
        <v>14</v>
      </c>
      <c r="E234" s="8" t="s">
        <v>234</v>
      </c>
      <c r="F234" s="8">
        <v>612</v>
      </c>
      <c r="G234" s="8">
        <v>241</v>
      </c>
      <c r="H234" s="8"/>
      <c r="I234" s="24">
        <v>9000</v>
      </c>
      <c r="J234" s="28">
        <v>100000</v>
      </c>
      <c r="K234" s="28">
        <v>0</v>
      </c>
      <c r="L234" s="28">
        <v>0</v>
      </c>
      <c r="M234"/>
      <c r="N234"/>
      <c r="O234"/>
      <c r="P234"/>
      <c r="Q234"/>
      <c r="R234"/>
      <c r="S234"/>
      <c r="T234"/>
      <c r="U234"/>
      <c r="V234"/>
    </row>
    <row r="235" spans="1:22" x14ac:dyDescent="0.2">
      <c r="A235" s="2" t="s">
        <v>156</v>
      </c>
      <c r="B235" s="3" t="s">
        <v>12</v>
      </c>
      <c r="C235" s="3" t="s">
        <v>157</v>
      </c>
      <c r="D235" s="3" t="s">
        <v>0</v>
      </c>
      <c r="E235" s="3" t="s">
        <v>0</v>
      </c>
      <c r="F235" s="3" t="s">
        <v>0</v>
      </c>
      <c r="G235" s="3" t="s">
        <v>0</v>
      </c>
      <c r="H235" s="3" t="s">
        <v>0</v>
      </c>
      <c r="I235" s="19" t="s">
        <v>0</v>
      </c>
      <c r="J235" s="22">
        <v>465600</v>
      </c>
      <c r="K235" s="22">
        <f t="shared" ref="K235:L241" si="21">K236</f>
        <v>0</v>
      </c>
      <c r="L235" s="22">
        <f t="shared" si="21"/>
        <v>0</v>
      </c>
    </row>
    <row r="236" spans="1:22" x14ac:dyDescent="0.2">
      <c r="A236" s="2" t="s">
        <v>158</v>
      </c>
      <c r="B236" s="3" t="s">
        <v>12</v>
      </c>
      <c r="C236" s="3" t="s">
        <v>157</v>
      </c>
      <c r="D236" s="3" t="s">
        <v>14</v>
      </c>
      <c r="E236" s="3" t="s">
        <v>0</v>
      </c>
      <c r="F236" s="3" t="s">
        <v>0</v>
      </c>
      <c r="G236" s="3" t="s">
        <v>0</v>
      </c>
      <c r="H236" s="3" t="s">
        <v>0</v>
      </c>
      <c r="I236" s="19" t="s">
        <v>0</v>
      </c>
      <c r="J236" s="22">
        <v>465600</v>
      </c>
      <c r="K236" s="22">
        <f t="shared" si="21"/>
        <v>0</v>
      </c>
      <c r="L236" s="22">
        <f t="shared" si="21"/>
        <v>0</v>
      </c>
    </row>
    <row r="237" spans="1:22" x14ac:dyDescent="0.2">
      <c r="A237" s="2" t="s">
        <v>17</v>
      </c>
      <c r="B237" s="3" t="s">
        <v>12</v>
      </c>
      <c r="C237" s="3" t="s">
        <v>157</v>
      </c>
      <c r="D237" s="3" t="s">
        <v>14</v>
      </c>
      <c r="E237" s="3" t="s">
        <v>18</v>
      </c>
      <c r="F237" s="3" t="s">
        <v>0</v>
      </c>
      <c r="G237" s="3" t="s">
        <v>0</v>
      </c>
      <c r="H237" s="3" t="s">
        <v>0</v>
      </c>
      <c r="I237" s="19" t="s">
        <v>0</v>
      </c>
      <c r="J237" s="22">
        <v>465600</v>
      </c>
      <c r="K237" s="22">
        <f t="shared" si="21"/>
        <v>0</v>
      </c>
      <c r="L237" s="22">
        <f t="shared" si="21"/>
        <v>0</v>
      </c>
    </row>
    <row r="238" spans="1:22" x14ac:dyDescent="0.2">
      <c r="A238" s="2" t="s">
        <v>98</v>
      </c>
      <c r="B238" s="3" t="s">
        <v>12</v>
      </c>
      <c r="C238" s="3" t="s">
        <v>157</v>
      </c>
      <c r="D238" s="3" t="s">
        <v>14</v>
      </c>
      <c r="E238" s="3" t="s">
        <v>99</v>
      </c>
      <c r="F238" s="3" t="s">
        <v>0</v>
      </c>
      <c r="G238" s="3" t="s">
        <v>0</v>
      </c>
      <c r="H238" s="3" t="s">
        <v>0</v>
      </c>
      <c r="I238" s="19" t="s">
        <v>0</v>
      </c>
      <c r="J238" s="22">
        <v>465600</v>
      </c>
      <c r="K238" s="22">
        <f t="shared" si="21"/>
        <v>0</v>
      </c>
      <c r="L238" s="22">
        <f t="shared" si="21"/>
        <v>0</v>
      </c>
    </row>
    <row r="239" spans="1:22" ht="14.45" customHeight="1" x14ac:dyDescent="0.2">
      <c r="A239" s="2" t="s">
        <v>159</v>
      </c>
      <c r="B239" s="3" t="s">
        <v>12</v>
      </c>
      <c r="C239" s="3" t="s">
        <v>157</v>
      </c>
      <c r="D239" s="3" t="s">
        <v>14</v>
      </c>
      <c r="E239" s="3" t="s">
        <v>219</v>
      </c>
      <c r="F239" s="3" t="s">
        <v>160</v>
      </c>
      <c r="G239" s="3" t="s">
        <v>0</v>
      </c>
      <c r="H239" s="3" t="s">
        <v>0</v>
      </c>
      <c r="I239" s="19" t="s">
        <v>0</v>
      </c>
      <c r="J239" s="22">
        <v>465600</v>
      </c>
      <c r="K239" s="22">
        <f t="shared" si="21"/>
        <v>0</v>
      </c>
      <c r="L239" s="22">
        <f t="shared" si="21"/>
        <v>0</v>
      </c>
    </row>
    <row r="240" spans="1:22" ht="28.9" customHeight="1" x14ac:dyDescent="0.2">
      <c r="A240" s="2" t="s">
        <v>161</v>
      </c>
      <c r="B240" s="3" t="s">
        <v>12</v>
      </c>
      <c r="C240" s="3" t="s">
        <v>157</v>
      </c>
      <c r="D240" s="3" t="s">
        <v>14</v>
      </c>
      <c r="E240" s="3" t="s">
        <v>219</v>
      </c>
      <c r="F240" s="3" t="s">
        <v>77</v>
      </c>
      <c r="G240" s="3" t="s">
        <v>0</v>
      </c>
      <c r="H240" s="3" t="s">
        <v>0</v>
      </c>
      <c r="I240" s="19" t="s">
        <v>0</v>
      </c>
      <c r="J240" s="22">
        <v>465600</v>
      </c>
      <c r="K240" s="22">
        <f t="shared" si="21"/>
        <v>0</v>
      </c>
      <c r="L240" s="22">
        <f t="shared" si="21"/>
        <v>0</v>
      </c>
    </row>
    <row r="241" spans="1:12" ht="28.9" customHeight="1" x14ac:dyDescent="0.2">
      <c r="A241" s="2" t="s">
        <v>162</v>
      </c>
      <c r="B241" s="3" t="s">
        <v>12</v>
      </c>
      <c r="C241" s="3" t="s">
        <v>157</v>
      </c>
      <c r="D241" s="3" t="s">
        <v>14</v>
      </c>
      <c r="E241" s="3" t="s">
        <v>219</v>
      </c>
      <c r="F241" s="3" t="s">
        <v>163</v>
      </c>
      <c r="G241" s="5">
        <v>264</v>
      </c>
      <c r="H241" s="3" t="s">
        <v>0</v>
      </c>
      <c r="I241" s="19" t="s">
        <v>0</v>
      </c>
      <c r="J241" s="22">
        <v>465600</v>
      </c>
      <c r="K241" s="22">
        <f t="shared" si="21"/>
        <v>0</v>
      </c>
      <c r="L241" s="22">
        <f t="shared" si="21"/>
        <v>0</v>
      </c>
    </row>
    <row r="242" spans="1:12" ht="39.75" customHeight="1" x14ac:dyDescent="0.2">
      <c r="A242" s="4" t="s">
        <v>164</v>
      </c>
      <c r="B242" s="5" t="s">
        <v>12</v>
      </c>
      <c r="C242" s="5" t="s">
        <v>157</v>
      </c>
      <c r="D242" s="5" t="s">
        <v>14</v>
      </c>
      <c r="E242" s="5" t="s">
        <v>219</v>
      </c>
      <c r="F242" s="5" t="s">
        <v>163</v>
      </c>
      <c r="G242" s="3" t="s">
        <v>0</v>
      </c>
      <c r="H242" s="5" t="s">
        <v>0</v>
      </c>
      <c r="I242" s="23" t="s">
        <v>0</v>
      </c>
      <c r="J242" s="27">
        <v>465600</v>
      </c>
      <c r="K242" s="27"/>
      <c r="L242" s="27"/>
    </row>
    <row r="243" spans="1:12" ht="25.5" x14ac:dyDescent="0.2">
      <c r="A243" s="2" t="s">
        <v>165</v>
      </c>
      <c r="B243" s="3" t="s">
        <v>12</v>
      </c>
      <c r="C243" s="3" t="s">
        <v>166</v>
      </c>
      <c r="D243" s="3">
        <v>0</v>
      </c>
      <c r="E243" s="3" t="s">
        <v>242</v>
      </c>
      <c r="F243" s="3">
        <v>0</v>
      </c>
      <c r="G243" s="3" t="s">
        <v>0</v>
      </c>
      <c r="H243" s="3" t="s">
        <v>0</v>
      </c>
      <c r="I243" s="19" t="s">
        <v>0</v>
      </c>
      <c r="J243" s="22">
        <f t="shared" ref="J243:L251" si="22">J244</f>
        <v>150000</v>
      </c>
      <c r="K243" s="22">
        <f t="shared" si="22"/>
        <v>10000</v>
      </c>
      <c r="L243" s="22">
        <f t="shared" si="22"/>
        <v>10000</v>
      </c>
    </row>
    <row r="244" spans="1:12" ht="28.9" customHeight="1" x14ac:dyDescent="0.2">
      <c r="A244" s="2" t="s">
        <v>167</v>
      </c>
      <c r="B244" s="3" t="s">
        <v>12</v>
      </c>
      <c r="C244" s="3" t="s">
        <v>166</v>
      </c>
      <c r="D244" s="3" t="s">
        <v>136</v>
      </c>
      <c r="E244" s="3" t="s">
        <v>235</v>
      </c>
      <c r="F244" s="3">
        <v>0</v>
      </c>
      <c r="G244" s="3" t="s">
        <v>0</v>
      </c>
      <c r="H244" s="3" t="s">
        <v>0</v>
      </c>
      <c r="I244" s="19" t="s">
        <v>0</v>
      </c>
      <c r="J244" s="22">
        <f t="shared" si="22"/>
        <v>150000</v>
      </c>
      <c r="K244" s="22">
        <f t="shared" si="22"/>
        <v>10000</v>
      </c>
      <c r="L244" s="22">
        <f t="shared" si="22"/>
        <v>10000</v>
      </c>
    </row>
    <row r="245" spans="1:12" ht="28.9" customHeight="1" x14ac:dyDescent="0.2">
      <c r="A245" s="2" t="s">
        <v>168</v>
      </c>
      <c r="B245" s="3" t="s">
        <v>12</v>
      </c>
      <c r="C245" s="3" t="s">
        <v>166</v>
      </c>
      <c r="D245" s="3" t="s">
        <v>136</v>
      </c>
      <c r="E245" s="3" t="s">
        <v>235</v>
      </c>
      <c r="F245" s="3">
        <v>0</v>
      </c>
      <c r="G245" s="3" t="s">
        <v>0</v>
      </c>
      <c r="H245" s="3" t="s">
        <v>0</v>
      </c>
      <c r="I245" s="19" t="s">
        <v>0</v>
      </c>
      <c r="J245" s="22">
        <f t="shared" si="22"/>
        <v>150000</v>
      </c>
      <c r="K245" s="22">
        <f t="shared" si="22"/>
        <v>10000</v>
      </c>
      <c r="L245" s="22">
        <f t="shared" si="22"/>
        <v>10000</v>
      </c>
    </row>
    <row r="246" spans="1:12" ht="20.25" customHeight="1" x14ac:dyDescent="0.2">
      <c r="A246" s="2" t="s">
        <v>169</v>
      </c>
      <c r="B246" s="3" t="s">
        <v>12</v>
      </c>
      <c r="C246" s="3" t="s">
        <v>166</v>
      </c>
      <c r="D246" s="3" t="s">
        <v>136</v>
      </c>
      <c r="E246" s="3" t="s">
        <v>235</v>
      </c>
      <c r="F246" s="3">
        <v>0</v>
      </c>
      <c r="G246" s="3" t="s">
        <v>0</v>
      </c>
      <c r="H246" s="3" t="s">
        <v>0</v>
      </c>
      <c r="I246" s="19" t="s">
        <v>0</v>
      </c>
      <c r="J246" s="22">
        <f t="shared" si="22"/>
        <v>150000</v>
      </c>
      <c r="K246" s="22">
        <f t="shared" si="22"/>
        <v>10000</v>
      </c>
      <c r="L246" s="22">
        <f t="shared" si="22"/>
        <v>10000</v>
      </c>
    </row>
    <row r="247" spans="1:12" ht="14.45" customHeight="1" x14ac:dyDescent="0.2">
      <c r="A247" s="2" t="s">
        <v>170</v>
      </c>
      <c r="B247" s="3" t="s">
        <v>12</v>
      </c>
      <c r="C247" s="3" t="s">
        <v>166</v>
      </c>
      <c r="D247" s="3" t="s">
        <v>136</v>
      </c>
      <c r="E247" s="3" t="s">
        <v>235</v>
      </c>
      <c r="F247" s="3">
        <v>57</v>
      </c>
      <c r="G247" s="3" t="s">
        <v>0</v>
      </c>
      <c r="H247" s="3" t="s">
        <v>0</v>
      </c>
      <c r="I247" s="19" t="s">
        <v>0</v>
      </c>
      <c r="J247" s="22">
        <f t="shared" si="22"/>
        <v>150000</v>
      </c>
      <c r="K247" s="22">
        <f t="shared" si="22"/>
        <v>10000</v>
      </c>
      <c r="L247" s="22">
        <f t="shared" si="22"/>
        <v>10000</v>
      </c>
    </row>
    <row r="248" spans="1:12" ht="28.9" customHeight="1" x14ac:dyDescent="0.2">
      <c r="A248" s="2" t="s">
        <v>56</v>
      </c>
      <c r="B248" s="3" t="s">
        <v>12</v>
      </c>
      <c r="C248" s="3" t="s">
        <v>166</v>
      </c>
      <c r="D248" s="3" t="s">
        <v>136</v>
      </c>
      <c r="E248" s="3" t="s">
        <v>235</v>
      </c>
      <c r="F248" s="3" t="s">
        <v>57</v>
      </c>
      <c r="G248" s="3" t="s">
        <v>0</v>
      </c>
      <c r="H248" s="3" t="s">
        <v>0</v>
      </c>
      <c r="I248" s="19" t="s">
        <v>0</v>
      </c>
      <c r="J248" s="22">
        <f>J249</f>
        <v>150000</v>
      </c>
      <c r="K248" s="22">
        <f t="shared" si="22"/>
        <v>10000</v>
      </c>
      <c r="L248" s="22">
        <f t="shared" si="22"/>
        <v>10000</v>
      </c>
    </row>
    <row r="249" spans="1:12" ht="28.9" customHeight="1" x14ac:dyDescent="0.2">
      <c r="A249" s="2" t="s">
        <v>58</v>
      </c>
      <c r="B249" s="3" t="s">
        <v>12</v>
      </c>
      <c r="C249" s="3" t="s">
        <v>166</v>
      </c>
      <c r="D249" s="3" t="s">
        <v>136</v>
      </c>
      <c r="E249" s="3" t="s">
        <v>235</v>
      </c>
      <c r="F249" s="3" t="s">
        <v>59</v>
      </c>
      <c r="G249" s="3" t="s">
        <v>0</v>
      </c>
      <c r="H249" s="3" t="s">
        <v>0</v>
      </c>
      <c r="I249" s="19" t="s">
        <v>0</v>
      </c>
      <c r="J249" s="22">
        <f>J250</f>
        <v>150000</v>
      </c>
      <c r="K249" s="22">
        <f t="shared" si="22"/>
        <v>10000</v>
      </c>
      <c r="L249" s="22">
        <f t="shared" si="22"/>
        <v>10000</v>
      </c>
    </row>
    <row r="250" spans="1:12" ht="28.9" customHeight="1" x14ac:dyDescent="0.2">
      <c r="A250" s="2" t="s">
        <v>68</v>
      </c>
      <c r="B250" s="3" t="s">
        <v>12</v>
      </c>
      <c r="C250" s="3" t="s">
        <v>166</v>
      </c>
      <c r="D250" s="3" t="s">
        <v>136</v>
      </c>
      <c r="E250" s="8" t="s">
        <v>235</v>
      </c>
      <c r="F250" s="3" t="s">
        <v>69</v>
      </c>
      <c r="G250" s="5">
        <v>349</v>
      </c>
      <c r="H250" s="3" t="s">
        <v>0</v>
      </c>
      <c r="I250" s="19" t="s">
        <v>0</v>
      </c>
      <c r="J250" s="22">
        <f>J251</f>
        <v>150000</v>
      </c>
      <c r="K250" s="22">
        <f t="shared" si="22"/>
        <v>10000</v>
      </c>
      <c r="L250" s="22">
        <f t="shared" si="22"/>
        <v>10000</v>
      </c>
    </row>
    <row r="251" spans="1:12" ht="14.45" customHeight="1" x14ac:dyDescent="0.2">
      <c r="A251" s="4" t="s">
        <v>90</v>
      </c>
      <c r="B251" s="5" t="s">
        <v>12</v>
      </c>
      <c r="C251" s="5" t="s">
        <v>166</v>
      </c>
      <c r="D251" s="5" t="s">
        <v>136</v>
      </c>
      <c r="E251" s="8" t="s">
        <v>235</v>
      </c>
      <c r="F251" s="5" t="s">
        <v>69</v>
      </c>
      <c r="G251" s="5">
        <v>349</v>
      </c>
      <c r="H251" s="5" t="s">
        <v>0</v>
      </c>
      <c r="I251" s="23" t="s">
        <v>0</v>
      </c>
      <c r="J251" s="27">
        <f>J252</f>
        <v>150000</v>
      </c>
      <c r="K251" s="27">
        <f t="shared" si="22"/>
        <v>10000</v>
      </c>
      <c r="L251" s="27">
        <f t="shared" si="22"/>
        <v>10000</v>
      </c>
    </row>
    <row r="252" spans="1:12" ht="24.75" customHeight="1" x14ac:dyDescent="0.2">
      <c r="A252" s="4" t="s">
        <v>154</v>
      </c>
      <c r="B252" s="5" t="s">
        <v>12</v>
      </c>
      <c r="C252" s="5" t="s">
        <v>166</v>
      </c>
      <c r="D252" s="5" t="s">
        <v>136</v>
      </c>
      <c r="E252" s="8" t="s">
        <v>235</v>
      </c>
      <c r="F252" s="5" t="s">
        <v>69</v>
      </c>
      <c r="G252" s="8">
        <v>349</v>
      </c>
      <c r="H252" s="5" t="s">
        <v>0</v>
      </c>
      <c r="I252" s="23" t="s">
        <v>155</v>
      </c>
      <c r="J252" s="27">
        <v>150000</v>
      </c>
      <c r="K252" s="27">
        <v>10000</v>
      </c>
      <c r="L252" s="27">
        <v>10000</v>
      </c>
    </row>
    <row r="253" spans="1:12" ht="43.35" customHeight="1" x14ac:dyDescent="0.2">
      <c r="A253" s="2" t="s">
        <v>171</v>
      </c>
      <c r="B253" s="3" t="s">
        <v>12</v>
      </c>
      <c r="C253" s="3" t="s">
        <v>172</v>
      </c>
      <c r="D253" s="3">
        <v>0</v>
      </c>
      <c r="E253" s="3" t="s">
        <v>242</v>
      </c>
      <c r="F253" s="3">
        <v>0</v>
      </c>
      <c r="G253" s="3" t="s">
        <v>0</v>
      </c>
      <c r="H253" s="3" t="s">
        <v>0</v>
      </c>
      <c r="I253" s="19" t="s">
        <v>0</v>
      </c>
      <c r="J253" s="22">
        <f t="shared" ref="J253:L260" si="23">J254</f>
        <v>333575.69</v>
      </c>
      <c r="K253" s="22">
        <f t="shared" si="23"/>
        <v>333575.69</v>
      </c>
      <c r="L253" s="22">
        <f t="shared" si="23"/>
        <v>333575.69</v>
      </c>
    </row>
    <row r="254" spans="1:12" ht="14.45" customHeight="1" x14ac:dyDescent="0.2">
      <c r="A254" s="2" t="s">
        <v>173</v>
      </c>
      <c r="B254" s="3" t="s">
        <v>12</v>
      </c>
      <c r="C254" s="3" t="s">
        <v>172</v>
      </c>
      <c r="D254" s="3" t="s">
        <v>118</v>
      </c>
      <c r="E254" s="3" t="s">
        <v>242</v>
      </c>
      <c r="F254" s="3" t="s">
        <v>0</v>
      </c>
      <c r="G254" s="3" t="s">
        <v>0</v>
      </c>
      <c r="H254" s="3" t="s">
        <v>0</v>
      </c>
      <c r="I254" s="19" t="s">
        <v>0</v>
      </c>
      <c r="J254" s="22">
        <f t="shared" si="23"/>
        <v>333575.69</v>
      </c>
      <c r="K254" s="22">
        <f t="shared" si="23"/>
        <v>333575.69</v>
      </c>
      <c r="L254" s="22">
        <f t="shared" si="23"/>
        <v>333575.69</v>
      </c>
    </row>
    <row r="255" spans="1:12" ht="14.45" customHeight="1" x14ac:dyDescent="0.2">
      <c r="A255" s="2" t="s">
        <v>17</v>
      </c>
      <c r="B255" s="3" t="s">
        <v>12</v>
      </c>
      <c r="C255" s="3" t="s">
        <v>172</v>
      </c>
      <c r="D255" s="3" t="s">
        <v>118</v>
      </c>
      <c r="E255" s="3" t="s">
        <v>18</v>
      </c>
      <c r="F255" s="3" t="s">
        <v>0</v>
      </c>
      <c r="G255" s="3" t="s">
        <v>0</v>
      </c>
      <c r="H255" s="3" t="s">
        <v>0</v>
      </c>
      <c r="I255" s="19" t="s">
        <v>0</v>
      </c>
      <c r="J255" s="22">
        <f t="shared" si="23"/>
        <v>333575.69</v>
      </c>
      <c r="K255" s="22">
        <f t="shared" si="23"/>
        <v>333575.69</v>
      </c>
      <c r="L255" s="22">
        <f t="shared" si="23"/>
        <v>333575.69</v>
      </c>
    </row>
    <row r="256" spans="1:12" ht="14.45" customHeight="1" x14ac:dyDescent="0.2">
      <c r="A256" s="2" t="s">
        <v>174</v>
      </c>
      <c r="B256" s="3" t="s">
        <v>12</v>
      </c>
      <c r="C256" s="3" t="s">
        <v>172</v>
      </c>
      <c r="D256" s="3" t="s">
        <v>118</v>
      </c>
      <c r="E256" s="3" t="s">
        <v>175</v>
      </c>
      <c r="F256" s="3" t="s">
        <v>0</v>
      </c>
      <c r="G256" s="3" t="s">
        <v>0</v>
      </c>
      <c r="H256" s="3" t="s">
        <v>0</v>
      </c>
      <c r="I256" s="19" t="s">
        <v>0</v>
      </c>
      <c r="J256" s="22">
        <f t="shared" si="23"/>
        <v>333575.69</v>
      </c>
      <c r="K256" s="22">
        <f t="shared" si="23"/>
        <v>333575.69</v>
      </c>
      <c r="L256" s="22">
        <f t="shared" si="23"/>
        <v>333575.69</v>
      </c>
    </row>
    <row r="257" spans="1:12" ht="43.35" customHeight="1" x14ac:dyDescent="0.2">
      <c r="A257" s="2" t="s">
        <v>176</v>
      </c>
      <c r="B257" s="3" t="s">
        <v>12</v>
      </c>
      <c r="C257" s="3" t="s">
        <v>172</v>
      </c>
      <c r="D257" s="3" t="s">
        <v>118</v>
      </c>
      <c r="E257" s="3" t="s">
        <v>220</v>
      </c>
      <c r="F257" s="3" t="s">
        <v>0</v>
      </c>
      <c r="G257" s="3" t="s">
        <v>0</v>
      </c>
      <c r="H257" s="3" t="s">
        <v>0</v>
      </c>
      <c r="I257" s="19" t="s">
        <v>0</v>
      </c>
      <c r="J257" s="22">
        <f t="shared" si="23"/>
        <v>333575.69</v>
      </c>
      <c r="K257" s="22">
        <f t="shared" si="23"/>
        <v>333575.69</v>
      </c>
      <c r="L257" s="22">
        <f t="shared" si="23"/>
        <v>333575.69</v>
      </c>
    </row>
    <row r="258" spans="1:12" x14ac:dyDescent="0.2">
      <c r="A258" s="2" t="s">
        <v>174</v>
      </c>
      <c r="B258" s="3" t="s">
        <v>12</v>
      </c>
      <c r="C258" s="3" t="s">
        <v>172</v>
      </c>
      <c r="D258" s="3" t="s">
        <v>118</v>
      </c>
      <c r="E258" s="3" t="s">
        <v>220</v>
      </c>
      <c r="F258" s="3" t="s">
        <v>177</v>
      </c>
      <c r="G258" s="3" t="s">
        <v>0</v>
      </c>
      <c r="H258" s="3" t="s">
        <v>0</v>
      </c>
      <c r="I258" s="19" t="s">
        <v>0</v>
      </c>
      <c r="J258" s="22">
        <f t="shared" si="23"/>
        <v>333575.69</v>
      </c>
      <c r="K258" s="22">
        <f t="shared" si="23"/>
        <v>333575.69</v>
      </c>
      <c r="L258" s="22">
        <f t="shared" si="23"/>
        <v>333575.69</v>
      </c>
    </row>
    <row r="259" spans="1:12" x14ac:dyDescent="0.2">
      <c r="A259" s="2" t="s">
        <v>0</v>
      </c>
      <c r="B259" s="3" t="s">
        <v>12</v>
      </c>
      <c r="C259" s="3" t="s">
        <v>172</v>
      </c>
      <c r="D259" s="3" t="s">
        <v>118</v>
      </c>
      <c r="E259" s="3" t="s">
        <v>220</v>
      </c>
      <c r="F259" s="3" t="s">
        <v>178</v>
      </c>
      <c r="G259" s="3" t="s">
        <v>0</v>
      </c>
      <c r="H259" s="3" t="s">
        <v>0</v>
      </c>
      <c r="I259" s="19" t="s">
        <v>0</v>
      </c>
      <c r="J259" s="22">
        <f t="shared" si="23"/>
        <v>333575.69</v>
      </c>
      <c r="K259" s="22">
        <f t="shared" si="23"/>
        <v>333575.69</v>
      </c>
      <c r="L259" s="22">
        <f t="shared" si="23"/>
        <v>333575.69</v>
      </c>
    </row>
    <row r="260" spans="1:12" x14ac:dyDescent="0.2">
      <c r="A260" s="2" t="s">
        <v>179</v>
      </c>
      <c r="B260" s="3" t="s">
        <v>12</v>
      </c>
      <c r="C260" s="3" t="s">
        <v>172</v>
      </c>
      <c r="D260" s="3" t="s">
        <v>118</v>
      </c>
      <c r="E260" s="3" t="s">
        <v>220</v>
      </c>
      <c r="F260" s="3" t="s">
        <v>178</v>
      </c>
      <c r="G260" s="31">
        <v>251</v>
      </c>
      <c r="H260" s="3" t="s">
        <v>0</v>
      </c>
      <c r="I260" s="19" t="s">
        <v>0</v>
      </c>
      <c r="J260" s="22">
        <f>J261</f>
        <v>333575.69</v>
      </c>
      <c r="K260" s="22">
        <f t="shared" si="23"/>
        <v>333575.69</v>
      </c>
      <c r="L260" s="22">
        <f t="shared" si="23"/>
        <v>333575.69</v>
      </c>
    </row>
    <row r="261" spans="1:12" ht="110.25" customHeight="1" x14ac:dyDescent="0.2">
      <c r="A261" s="30" t="s">
        <v>221</v>
      </c>
      <c r="B261" s="31" t="s">
        <v>12</v>
      </c>
      <c r="C261" s="31" t="s">
        <v>172</v>
      </c>
      <c r="D261" s="31" t="s">
        <v>118</v>
      </c>
      <c r="E261" s="31" t="s">
        <v>220</v>
      </c>
      <c r="F261" s="31" t="s">
        <v>178</v>
      </c>
      <c r="G261" s="34"/>
      <c r="H261" s="31" t="s">
        <v>0</v>
      </c>
      <c r="I261" s="32" t="s">
        <v>0</v>
      </c>
      <c r="J261" s="33">
        <v>333575.69</v>
      </c>
      <c r="K261" s="33">
        <v>333575.69</v>
      </c>
      <c r="L261" s="33">
        <v>333575.69</v>
      </c>
    </row>
    <row r="262" spans="1:12" x14ac:dyDescent="0.2">
      <c r="A262" s="34" t="s">
        <v>203</v>
      </c>
      <c r="B262" s="34"/>
      <c r="C262" s="34"/>
      <c r="D262" s="34"/>
      <c r="E262" s="34"/>
      <c r="F262" s="34"/>
      <c r="G262" s="21"/>
      <c r="H262" s="34"/>
      <c r="I262" s="34"/>
      <c r="J262" s="35">
        <v>0</v>
      </c>
      <c r="K262" s="35">
        <v>31400</v>
      </c>
      <c r="L262" s="35">
        <v>66300</v>
      </c>
    </row>
    <row r="265" spans="1:12" ht="25.5" customHeight="1" x14ac:dyDescent="0.2">
      <c r="H265" s="161" t="s">
        <v>239</v>
      </c>
      <c r="I265" s="161"/>
      <c r="J265" s="40">
        <f>J136+J181+J244</f>
        <v>19869598.989999998</v>
      </c>
      <c r="K265" s="40">
        <f t="shared" ref="K265:L265" si="24">K136+K181+K244</f>
        <v>6794668.7999999998</v>
      </c>
      <c r="L265" s="40">
        <f t="shared" si="24"/>
        <v>6724148.8000000007</v>
      </c>
    </row>
    <row r="266" spans="1:12" x14ac:dyDescent="0.2">
      <c r="H266" s="161" t="s">
        <v>240</v>
      </c>
      <c r="I266" s="161"/>
      <c r="J266" s="40">
        <f>J6-J265</f>
        <v>29535863.019999992</v>
      </c>
      <c r="K266" s="40">
        <f>K6-K265</f>
        <v>6261519.8999999976</v>
      </c>
      <c r="L266" s="40">
        <f>L6-L265</f>
        <v>6279987.4499999993</v>
      </c>
    </row>
  </sheetData>
  <mergeCells count="5">
    <mergeCell ref="A2:L2"/>
    <mergeCell ref="A3:L3"/>
    <mergeCell ref="A4:L4"/>
    <mergeCell ref="H265:I265"/>
    <mergeCell ref="H266:I266"/>
  </mergeCells>
  <pageMargins left="0.31496062992125984" right="0.31496062992125984" top="0.35433070866141736" bottom="0.35433070866141736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косгу</vt:lpstr>
      <vt:lpstr>вр</vt:lpstr>
      <vt:lpstr>ведомств</vt:lpstr>
      <vt:lpstr>косгу!Заголовки_для_печати</vt:lpstr>
      <vt:lpstr>вр!Область_печати</vt:lpstr>
      <vt:lpstr>косгу!Область_печати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2024-12-25T09:17:52Z</cp:lastPrinted>
  <dcterms:created xsi:type="dcterms:W3CDTF">2006-09-16T00:00:00Z</dcterms:created>
  <dcterms:modified xsi:type="dcterms:W3CDTF">2024-12-27T07:13:27Z</dcterms:modified>
</cp:coreProperties>
</file>