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Table1" sheetId="1" r:id="rId1"/>
  </sheets>
  <definedNames>
    <definedName name="_xlnm.Print_Area" localSheetId="0">Table1!$A$1:$I$112</definedName>
  </definedNames>
  <calcPr calcId="145621"/>
</workbook>
</file>

<file path=xl/calcChain.xml><?xml version="1.0" encoding="utf-8"?>
<calcChain xmlns="http://schemas.openxmlformats.org/spreadsheetml/2006/main">
  <c r="H39" i="1" l="1"/>
  <c r="H38" i="1"/>
  <c r="I41" i="1" l="1"/>
  <c r="I47" i="1" l="1"/>
  <c r="G39" i="1" l="1"/>
  <c r="G38" i="1" s="1"/>
  <c r="G37" i="1" s="1"/>
  <c r="G8" i="1" s="1"/>
  <c r="G90" i="1" l="1"/>
  <c r="G107" i="1"/>
  <c r="G91" i="1"/>
  <c r="H67" i="1"/>
  <c r="G62" i="1"/>
  <c r="H58" i="1"/>
  <c r="H59" i="1"/>
  <c r="H60" i="1"/>
  <c r="G20" i="1"/>
  <c r="I11" i="1"/>
  <c r="H64" i="1" l="1"/>
  <c r="H63" i="1" s="1"/>
  <c r="H62" i="1" s="1"/>
  <c r="H105" i="1"/>
  <c r="H104" i="1" s="1"/>
  <c r="G105" i="1"/>
  <c r="G104" i="1" s="1"/>
  <c r="I106" i="1"/>
  <c r="I105" i="1" s="1"/>
  <c r="I104" i="1" s="1"/>
  <c r="I92" i="1"/>
  <c r="I91" i="1" s="1"/>
  <c r="H91" i="1"/>
  <c r="G64" i="1"/>
  <c r="G63" i="1" s="1"/>
  <c r="I44" i="1"/>
  <c r="I21" i="1"/>
  <c r="I20" i="1" s="1"/>
  <c r="I111" i="1" l="1"/>
  <c r="H110" i="1"/>
  <c r="H109" i="1" s="1"/>
  <c r="H108" i="1" s="1"/>
  <c r="H107" i="1" s="1"/>
  <c r="G110" i="1"/>
  <c r="I112" i="1"/>
  <c r="H102" i="1"/>
  <c r="H101" i="1" s="1"/>
  <c r="H100" i="1" s="1"/>
  <c r="H99" i="1" s="1"/>
  <c r="I103" i="1"/>
  <c r="I102" i="1" s="1"/>
  <c r="I101" i="1" s="1"/>
  <c r="I100" i="1" s="1"/>
  <c r="I99" i="1" s="1"/>
  <c r="H96" i="1"/>
  <c r="H95" i="1" s="1"/>
  <c r="H94" i="1" s="1"/>
  <c r="H93" i="1" s="1"/>
  <c r="H90" i="1" s="1"/>
  <c r="I97" i="1"/>
  <c r="I98" i="1"/>
  <c r="H88" i="1"/>
  <c r="H87" i="1" s="1"/>
  <c r="H86" i="1" s="1"/>
  <c r="H85" i="1" s="1"/>
  <c r="I89" i="1"/>
  <c r="I88" i="1" s="1"/>
  <c r="I87" i="1" s="1"/>
  <c r="I86" i="1" s="1"/>
  <c r="I85" i="1" s="1"/>
  <c r="H83" i="1"/>
  <c r="H82" i="1" s="1"/>
  <c r="H81" i="1" s="1"/>
  <c r="I84" i="1"/>
  <c r="I83" i="1" s="1"/>
  <c r="I82" i="1" s="1"/>
  <c r="I81" i="1" s="1"/>
  <c r="I80" i="1"/>
  <c r="H78" i="1"/>
  <c r="G78" i="1"/>
  <c r="I79" i="1"/>
  <c r="H75" i="1"/>
  <c r="H74" i="1" s="1"/>
  <c r="H73" i="1" s="1"/>
  <c r="I76" i="1"/>
  <c r="I75" i="1" s="1"/>
  <c r="I74" i="1" s="1"/>
  <c r="I73" i="1" s="1"/>
  <c r="I68" i="1"/>
  <c r="I67" i="1" s="1"/>
  <c r="H71" i="1"/>
  <c r="H70" i="1" s="1"/>
  <c r="H69" i="1" s="1"/>
  <c r="I71" i="1"/>
  <c r="I70" i="1" s="1"/>
  <c r="I69" i="1" s="1"/>
  <c r="I72" i="1"/>
  <c r="H57" i="1"/>
  <c r="I61" i="1"/>
  <c r="I65" i="1"/>
  <c r="I64" i="1" s="1"/>
  <c r="I63" i="1" s="1"/>
  <c r="I62" i="1" s="1"/>
  <c r="H51" i="1"/>
  <c r="H50" i="1" s="1"/>
  <c r="H49" i="1" s="1"/>
  <c r="H48" i="1" s="1"/>
  <c r="G51" i="1"/>
  <c r="I55" i="1"/>
  <c r="I56" i="1"/>
  <c r="I54" i="1"/>
  <c r="I53" i="1"/>
  <c r="I52" i="1"/>
  <c r="I45" i="1"/>
  <c r="I46" i="1"/>
  <c r="H37" i="1"/>
  <c r="H8" i="1" s="1"/>
  <c r="I42" i="1"/>
  <c r="H33" i="1"/>
  <c r="I34" i="1"/>
  <c r="I33" i="1" s="1"/>
  <c r="H35" i="1"/>
  <c r="I36" i="1"/>
  <c r="I35" i="1" s="1"/>
  <c r="G23" i="1"/>
  <c r="G22" i="1" s="1"/>
  <c r="G19" i="1" s="1"/>
  <c r="I29" i="1"/>
  <c r="I24" i="1"/>
  <c r="I25" i="1"/>
  <c r="I26" i="1"/>
  <c r="I27" i="1"/>
  <c r="H23" i="1"/>
  <c r="H22" i="1" s="1"/>
  <c r="H19" i="1" s="1"/>
  <c r="G16" i="1"/>
  <c r="I18" i="1"/>
  <c r="H16" i="1"/>
  <c r="H15" i="1" s="1"/>
  <c r="H14" i="1" s="1"/>
  <c r="I17" i="1"/>
  <c r="H11" i="1"/>
  <c r="H10" i="1" s="1"/>
  <c r="H9" i="1" s="1"/>
  <c r="I12" i="1"/>
  <c r="I10" i="1" l="1"/>
  <c r="I9" i="1" s="1"/>
  <c r="H32" i="1"/>
  <c r="H31" i="1" s="1"/>
  <c r="H30" i="1" s="1"/>
  <c r="H77" i="1"/>
  <c r="I78" i="1"/>
  <c r="I77" i="1" s="1"/>
  <c r="H66" i="1"/>
  <c r="I51" i="1"/>
  <c r="I50" i="1" s="1"/>
  <c r="I49" i="1" s="1"/>
  <c r="I48" i="1" s="1"/>
  <c r="I16" i="1"/>
  <c r="I15" i="1" s="1"/>
  <c r="I14" i="1" s="1"/>
  <c r="I32" i="1"/>
  <c r="I31" i="1" s="1"/>
  <c r="I30" i="1" s="1"/>
  <c r="I66" i="1"/>
  <c r="I28" i="1"/>
  <c r="I23" i="1" s="1"/>
  <c r="I22" i="1" s="1"/>
  <c r="I19" i="1" s="1"/>
  <c r="I96" i="1"/>
  <c r="I95" i="1" s="1"/>
  <c r="I94" i="1" s="1"/>
  <c r="I93" i="1" s="1"/>
  <c r="I90" i="1" s="1"/>
  <c r="I110" i="1"/>
  <c r="I109" i="1" s="1"/>
  <c r="I108" i="1" s="1"/>
  <c r="I107" i="1" s="1"/>
  <c r="G96" i="1"/>
  <c r="G95" i="1" s="1"/>
  <c r="H7" i="1" l="1"/>
  <c r="H6" i="1" s="1"/>
  <c r="G94" i="1"/>
  <c r="I40" i="1" l="1"/>
  <c r="I39" i="1" s="1"/>
  <c r="I43" i="1"/>
  <c r="G33" i="1"/>
  <c r="G35" i="1"/>
  <c r="I38" i="1" l="1"/>
  <c r="I37" i="1" s="1"/>
  <c r="I8" i="1" s="1"/>
  <c r="G32" i="1"/>
  <c r="G31" i="1" s="1"/>
  <c r="G30" i="1" s="1"/>
  <c r="G50" i="1"/>
  <c r="G49" i="1" s="1"/>
  <c r="G48" i="1" s="1"/>
  <c r="G60" i="1"/>
  <c r="G59" i="1" l="1"/>
  <c r="I60" i="1"/>
  <c r="G67" i="1"/>
  <c r="G58" i="1" l="1"/>
  <c r="G57" i="1" s="1"/>
  <c r="I59" i="1"/>
  <c r="I58" i="1" s="1"/>
  <c r="I57" i="1" s="1"/>
  <c r="G71" i="1"/>
  <c r="G70" i="1" s="1"/>
  <c r="G69" i="1" s="1"/>
  <c r="G75" i="1"/>
  <c r="G74" i="1" s="1"/>
  <c r="G73" i="1" s="1"/>
  <c r="G83" i="1"/>
  <c r="G82" i="1" s="1"/>
  <c r="G81" i="1" s="1"/>
  <c r="G77" i="1" s="1"/>
  <c r="G88" i="1"/>
  <c r="G87" i="1" s="1"/>
  <c r="G86" i="1" s="1"/>
  <c r="G85" i="1" s="1"/>
  <c r="G102" i="1"/>
  <c r="G101" i="1" s="1"/>
  <c r="G100" i="1" s="1"/>
  <c r="G99" i="1" s="1"/>
  <c r="G109" i="1"/>
  <c r="G108" i="1" s="1"/>
  <c r="G11" i="1"/>
  <c r="G10" i="1" s="1"/>
  <c r="G9" i="1" s="1"/>
  <c r="G15" i="1"/>
  <c r="G14" i="1" s="1"/>
  <c r="I7" i="1" l="1"/>
  <c r="I6" i="1" s="1"/>
  <c r="G66" i="1"/>
  <c r="G93" i="1"/>
  <c r="G7" i="1" l="1"/>
  <c r="G6" i="1" s="1"/>
</calcChain>
</file>

<file path=xl/sharedStrings.xml><?xml version="1.0" encoding="utf-8"?>
<sst xmlns="http://schemas.openxmlformats.org/spreadsheetml/2006/main" count="623" uniqueCount="137">
  <si>
    <t/>
  </si>
  <si>
    <t>Распределение бюджетных ассигнований по разделам, подразделам, целевым статьям и видам 
расходов классификации расходов бюджета в ведомственной структуре расходов на 2017 год</t>
  </si>
  <si>
    <t>рубли</t>
  </si>
  <si>
    <t>Наименование</t>
  </si>
  <si>
    <t>ВЕД</t>
  </si>
  <si>
    <t>РЗ</t>
  </si>
  <si>
    <t>ПР</t>
  </si>
  <si>
    <t>ЦСР</t>
  </si>
  <si>
    <t>ВР</t>
  </si>
  <si>
    <t>ВСЕГО</t>
  </si>
  <si>
    <t>806</t>
  </si>
  <si>
    <t>администрация муниципального образования "Поселок Алмазный" Мирнинского района Республики Саха (Якутия)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</si>
  <si>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</si>
  <si>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</si>
  <si>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</si>
  <si>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</si>
  <si>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расходы</t>
  </si>
  <si>
    <t>99 0 00 00000</t>
  </si>
  <si>
    <t>Руководство и управление в сфере установленных функций органов государственной власти субъектов Российской Федерации, органов местного самоуправления Республики Саха (Якутия)</t>
  </si>
  <si>
    <t>99 1 00 00000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</si>
  <si>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</si>
  <si>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121</t>
  </si>
  <si>
    <t>129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</si>
  <si>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</si>
  <si>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</si>
  <si>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Закупка товаров, работ и услуг для обеспечения государственных (муниципальных) нужд</t>
  </si>
  <si>
    <t>244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</si>
  <si>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</si>
  <si>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</si>
  <si>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122</t>
  </si>
  <si>
    <t>242</t>
  </si>
  <si>
    <t>Другие общегосударственные вопросы</t>
  </si>
  <si>
    <t>13</t>
  </si>
  <si>
    <t>Прочие непрограммные расходы</t>
  </si>
  <si>
    <t>99 5 00 00000</t>
  </si>
  <si>
    <t>Иные бюджетные ассигнования</t>
  </si>
  <si>
    <t>851</t>
  </si>
  <si>
    <t>852</t>
  </si>
  <si>
    <t>НАЦИОНАЛЬНАЯ ОБОРОНА</t>
  </si>
  <si>
    <t>Мобилизационная и вневойсковая подготовка</t>
  </si>
  <si>
    <t>НАЦ.БЕЗОПАСНОСТЬ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</si>
  <si>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</si>
  <si>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</si>
  <si>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</si>
  <si>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Обеспечение безопасности жизнедеятельности населения Республики Саха (Якутия) на 2012-2019 годы</t>
  </si>
  <si>
    <t>90 0 00 00000</t>
  </si>
  <si>
    <t>Обеспечение пожарной безопасности, защита населения и территорий от чрезвычайных ситуаций в  Республике Саха (Якутия)</t>
  </si>
  <si>
    <t>90 2 00 00000</t>
  </si>
  <si>
    <t>НАЦИОНАЛЬНАЯ ЭКОНОМИКА</t>
  </si>
  <si>
    <t>Дорожное хозяйство (дорожные фонды)</t>
  </si>
  <si>
    <t>Развитие транспортного комплекса Республики Саха (Якутия) на 2012-2019 годы</t>
  </si>
  <si>
    <t>88 0 00 00000</t>
  </si>
  <si>
    <t>Дорожное хозяйство</t>
  </si>
  <si>
    <t>88 5 00 00000</t>
  </si>
  <si>
    <t>Другие вопросы в области национальной экономики</t>
  </si>
  <si>
    <t>12</t>
  </si>
  <si>
    <t>Управление собственностью на 2012-2019 годы</t>
  </si>
  <si>
    <t>93 0 00 00000</t>
  </si>
  <si>
    <t>Управление земельными ресурсами</t>
  </si>
  <si>
    <t>93 3 00 00000</t>
  </si>
  <si>
    <t>ЖИЛИЩНО-КОММУНАЛЬНОЕ ХОЗЯЙСТВО</t>
  </si>
  <si>
    <t>05</t>
  </si>
  <si>
    <t>Благоустройство</t>
  </si>
  <si>
    <t>Обеспечение качественными жилищно-коммунальными услугами и развитие электроэнергетики на 2012-2019 годы</t>
  </si>
  <si>
    <t>69 0 00 00000</t>
  </si>
  <si>
    <t>Содействие развитию благоустройства территорий муниципальных образований в Республике Саха (Якутия)</t>
  </si>
  <si>
    <t>69 8 00 00000</t>
  </si>
  <si>
    <t>КУЛЬТУРА, КИНЕМАТОГРАФИЯ</t>
  </si>
  <si>
    <t>08</t>
  </si>
  <si>
    <t>Другие вопросы в области культуры, кинематографии</t>
  </si>
  <si>
    <t>Создание условий для духовно-культурного развития народов Якутии на 2012-2019 годы</t>
  </si>
  <si>
    <t>74 0 00 00000</t>
  </si>
  <si>
    <t>Обеспечение развития культурно-досуговой деятельности</t>
  </si>
  <si>
    <t>74 2 00 00000</t>
  </si>
  <si>
    <t>СОЦИАЛЬНАЯ ПОЛИТИКА</t>
  </si>
  <si>
    <t>10</t>
  </si>
  <si>
    <t>Социальное обеспечение населения</t>
  </si>
  <si>
    <t>65 0 00 00000</t>
  </si>
  <si>
    <t>Социальная поддержка и повышение качества жизни малоимущих граждан</t>
  </si>
  <si>
    <t>Социальное обеспечение и иные выплаты населению</t>
  </si>
  <si>
    <t>321</t>
  </si>
  <si>
    <t>ФИЗИЧЕСКАЯ КУЛЬТУРА И СПОРТ</t>
  </si>
  <si>
    <t>11</t>
  </si>
  <si>
    <t>Другие вопросы в области физической культуры и спорта</t>
  </si>
  <si>
    <t>Развитие физической культуры и спорта в Республике Саха (Якутия) на 2014-2016 годы</t>
  </si>
  <si>
    <t>98 0 00 00000</t>
  </si>
  <si>
    <t>Развитие массового спорта</t>
  </si>
  <si>
    <t>98 2 00 00000</t>
  </si>
  <si>
    <t>МБТ ОБЩЕГО ХАРАКТЕРА БЮДЖЕТАМ СУБЪЕКТОВ РФ И МО</t>
  </si>
  <si>
    <t>14</t>
  </si>
  <si>
    <t>Прочие межбюджетные трансферты общего характера</t>
  </si>
  <si>
    <t>Межбюджетные трансферты</t>
  </si>
  <si>
    <t>99 6 00 00000</t>
  </si>
  <si>
    <t>540</t>
  </si>
  <si>
    <t>Субвенция на отдельные государственные полномочия по организации проведения мероприятий по предупреждению и ликвидации болезней животных, их лечению, защите населения от болезней, общих для человека и животных</t>
  </si>
  <si>
    <t>Прочая закупка товаров, работ и услуг для обеспечения государственных (муниципальных) нужд</t>
  </si>
  <si>
    <t>99 5 00 0000 0</t>
  </si>
  <si>
    <t>99 5 00 6336 0</t>
  </si>
  <si>
    <t>Обеспечение проведения выборов и референдумов</t>
  </si>
  <si>
    <t>07</t>
  </si>
  <si>
    <t>Проведение выборов и референдумов</t>
  </si>
  <si>
    <t>99 3 00 00000</t>
  </si>
  <si>
    <t>Проведение выборов и референдумов депутатов</t>
  </si>
  <si>
    <t>99 3 00 10030</t>
  </si>
  <si>
    <t>Иные работы и услуги по подстатье 226</t>
  </si>
  <si>
    <t>Проведение выборов и референдумов глав</t>
  </si>
  <si>
    <t>99 3 00 10040</t>
  </si>
  <si>
    <t>Социальная поддержка граждан</t>
  </si>
  <si>
    <t>65 В 00 00000</t>
  </si>
  <si>
    <t>65 В 00 70500</t>
  </si>
  <si>
    <t>Иные социальные выплаты отдельным категориям граждан по муниципальным правовым актам муниципальных образований</t>
  </si>
  <si>
    <t>Утвержденный бюджет</t>
  </si>
  <si>
    <t>Сумма уточнения</t>
  </si>
  <si>
    <t>Уточненный бюджет</t>
  </si>
  <si>
    <t>Иные выплаты, за исключением фонда оплаты трудагосударственных(муниципальных) органов, лицам привлекаемым согласно законодательству для выполнения отдельных полномочий</t>
  </si>
  <si>
    <t>99 1 00 11410</t>
  </si>
  <si>
    <t>99 0 00 11410</t>
  </si>
  <si>
    <t>99 1 00 11600</t>
  </si>
  <si>
    <t>Уплата иных платежей</t>
  </si>
  <si>
    <t>Бюджетные инвестиции в объекты капитального строительства государственной (муниципальной) собственности</t>
  </si>
  <si>
    <t>99 5 00 51180</t>
  </si>
  <si>
    <t>Жилищное хозяйство</t>
  </si>
  <si>
    <t>Прочая закупка товаров, работ и услуг в целях капитального ремонта</t>
  </si>
  <si>
    <t>69 7 00 10030</t>
  </si>
  <si>
    <t>99 6 00 88510</t>
  </si>
  <si>
    <t>99 6 00 88520</t>
  </si>
  <si>
    <t>95 0 00 00000</t>
  </si>
  <si>
    <t>95 2 00 65020</t>
  </si>
  <si>
    <t xml:space="preserve">Исполнение судебных актов Российской Федерации и мировых соглашений по возмещению вреда, причиненного в результате  незаконных действий (бездействия) органов государственной власти (государственных органов) либо должностных лиц этих органов, а также в результате деятельности казенных учреждений
</t>
  </si>
  <si>
    <t>Пенсионное обеспечение</t>
  </si>
  <si>
    <t>Пенсии, выплачиваемые организациями сектора государственного управления</t>
  </si>
  <si>
    <t>99 5 0091018</t>
  </si>
  <si>
    <t>Обслуживание государственного внутреннего и муниципального долга</t>
  </si>
  <si>
    <t>99 5 00 91015</t>
  </si>
  <si>
    <t>Приложение № 5 
к решению сессии Алмазнинского поселкового Совета
IV-№ 3-___ от «___» __________ 2017 года</t>
  </si>
  <si>
    <t>853</t>
  </si>
  <si>
    <t>Бюджетные инвестиции на приобретение объектов недвижимого имущества в государственную (муниципальную) собственность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</si>
</sst>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164" formatCode="_-* #,##0.00\ _₽_-;\-* #,##0.00\ _₽_-;_-* &quot;-&quot;??\ _₽_-;_-@_-"/>
  </numFmts>
  <fonts count="15" x14ac:knownFonts="1">
    <font>
      <sz val="10"/>
      <color rgb="FF000000"/>
      <name val="Times New Roman"/>
    </font>
    <font>
      <b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i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44" fontId="0" fillId="0" borderId="0">
      <alignment vertical="top" wrapText="1"/>
    </xf>
  </cellStyleXfs>
  <cellXfs count="93">
    <xf numFmtId="4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center" vertical="top" wrapText="1"/>
    </xf>
    <xf numFmtId="44" fontId="8" fillId="0" borderId="0" xfId="0" applyNumberFormat="1" applyFont="1" applyFill="1" applyAlignment="1">
      <alignment vertical="top" wrapText="1"/>
    </xf>
    <xf numFmtId="44" fontId="0" fillId="0" borderId="0" xfId="0" applyNumberFormat="1" applyFont="1" applyFill="1" applyAlignment="1">
      <alignment vertical="top" wrapText="1"/>
    </xf>
    <xf numFmtId="44" fontId="0" fillId="0" borderId="0" xfId="0" applyNumberFormat="1" applyFont="1" applyFill="1" applyAlignment="1">
      <alignment vertical="top" wrapText="1"/>
    </xf>
    <xf numFmtId="0" fontId="3" fillId="7" borderId="1" xfId="0" applyNumberFormat="1" applyFont="1" applyFill="1" applyBorder="1" applyAlignment="1">
      <alignment vertical="top" wrapText="1"/>
    </xf>
    <xf numFmtId="44" fontId="10" fillId="0" borderId="1" xfId="0" applyNumberFormat="1" applyFont="1" applyFill="1" applyBorder="1" applyAlignment="1">
      <alignment vertical="top" wrapText="1"/>
    </xf>
    <xf numFmtId="44" fontId="7" fillId="0" borderId="1" xfId="0" applyNumberFormat="1" applyFont="1" applyFill="1" applyBorder="1" applyAlignment="1">
      <alignment vertical="top" wrapText="1"/>
    </xf>
    <xf numFmtId="164" fontId="7" fillId="0" borderId="0" xfId="0" applyNumberFormat="1" applyFont="1" applyFill="1" applyAlignment="1">
      <alignment vertical="top" wrapText="1"/>
    </xf>
    <xf numFmtId="164" fontId="7" fillId="0" borderId="0" xfId="0" applyNumberFormat="1" applyFont="1" applyFill="1" applyAlignment="1">
      <alignment horizontal="right" vertical="top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top" wrapText="1"/>
    </xf>
    <xf numFmtId="164" fontId="11" fillId="0" borderId="1" xfId="0" applyNumberFormat="1" applyFont="1" applyFill="1" applyBorder="1" applyAlignment="1">
      <alignment vertical="top" wrapText="1"/>
    </xf>
    <xf numFmtId="164" fontId="7" fillId="0" borderId="1" xfId="0" applyNumberFormat="1" applyFont="1" applyFill="1" applyBorder="1" applyAlignment="1">
      <alignment horizontal="right" vertical="top" wrapText="1"/>
    </xf>
    <xf numFmtId="164" fontId="7" fillId="7" borderId="1" xfId="0" applyNumberFormat="1" applyFont="1" applyFill="1" applyBorder="1" applyAlignment="1">
      <alignment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right" vertical="center" wrapText="1"/>
    </xf>
    <xf numFmtId="0" fontId="1" fillId="0" borderId="1" xfId="0" applyNumberFormat="1" applyFont="1" applyFill="1" applyBorder="1" applyAlignment="1">
      <alignment vertical="top" wrapText="1"/>
    </xf>
    <xf numFmtId="0" fontId="1" fillId="0" borderId="1" xfId="0" applyNumberFormat="1" applyFont="1" applyFill="1" applyBorder="1" applyAlignment="1">
      <alignment horizontal="center" vertical="top" wrapText="1"/>
    </xf>
    <xf numFmtId="0" fontId="0" fillId="0" borderId="1" xfId="0" applyNumberFormat="1" applyFont="1" applyFill="1" applyBorder="1" applyAlignment="1">
      <alignment vertical="top" wrapText="1"/>
    </xf>
    <xf numFmtId="0" fontId="1" fillId="2" borderId="1" xfId="0" applyNumberFormat="1" applyFont="1" applyFill="1" applyBorder="1" applyAlignment="1">
      <alignment horizontal="left" vertical="top" wrapText="1"/>
    </xf>
    <xf numFmtId="0" fontId="1" fillId="2" borderId="1" xfId="0" applyNumberFormat="1" applyFont="1" applyFill="1" applyBorder="1" applyAlignment="1">
      <alignment horizontal="center" vertical="top" wrapText="1"/>
    </xf>
    <xf numFmtId="164" fontId="10" fillId="3" borderId="1" xfId="0" applyNumberFormat="1" applyFont="1" applyFill="1" applyBorder="1" applyAlignment="1">
      <alignment horizontal="right" vertical="top" wrapText="1"/>
    </xf>
    <xf numFmtId="0" fontId="0" fillId="5" borderId="1" xfId="0" applyNumberFormat="1" applyFont="1" applyFill="1" applyBorder="1" applyAlignment="1">
      <alignment horizontal="left" vertical="top" wrapText="1"/>
    </xf>
    <xf numFmtId="0" fontId="0" fillId="5" borderId="1" xfId="0" applyNumberFormat="1" applyFont="1" applyFill="1" applyBorder="1" applyAlignment="1">
      <alignment horizontal="center" vertical="top" wrapText="1"/>
    </xf>
    <xf numFmtId="0" fontId="0" fillId="4" borderId="1" xfId="0" applyNumberFormat="1" applyFont="1" applyFill="1" applyBorder="1" applyAlignment="1">
      <alignment horizontal="center" vertical="top" wrapText="1"/>
    </xf>
    <xf numFmtId="164" fontId="7" fillId="4" borderId="1" xfId="0" applyNumberFormat="1" applyFont="1" applyFill="1" applyBorder="1" applyAlignment="1">
      <alignment horizontal="right" vertical="top" wrapText="1"/>
    </xf>
    <xf numFmtId="0" fontId="0" fillId="0" borderId="1" xfId="0" applyNumberFormat="1" applyFont="1" applyFill="1" applyBorder="1" applyAlignment="1">
      <alignment horizontal="left" vertical="top" wrapText="1"/>
    </xf>
    <xf numFmtId="0" fontId="0" fillId="0" borderId="1" xfId="0" applyNumberFormat="1" applyFont="1" applyFill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0" fillId="7" borderId="1" xfId="0" applyNumberFormat="1" applyFont="1" applyFill="1" applyBorder="1" applyAlignment="1">
      <alignment horizontal="center" vertical="top" wrapText="1"/>
    </xf>
    <xf numFmtId="164" fontId="7" fillId="7" borderId="1" xfId="0" applyNumberFormat="1" applyFont="1" applyFill="1" applyBorder="1" applyAlignment="1">
      <alignment horizontal="right" vertical="top" wrapText="1"/>
    </xf>
    <xf numFmtId="164" fontId="11" fillId="0" borderId="1" xfId="0" applyNumberFormat="1" applyFont="1" applyFill="1" applyBorder="1" applyAlignment="1">
      <alignment horizontal="right" vertical="top" wrapText="1"/>
    </xf>
    <xf numFmtId="0" fontId="4" fillId="4" borderId="1" xfId="0" applyNumberFormat="1" applyFont="1" applyFill="1" applyBorder="1" applyAlignment="1">
      <alignment horizontal="left" vertical="top" wrapText="1"/>
    </xf>
    <xf numFmtId="0" fontId="4" fillId="4" borderId="1" xfId="0" applyNumberFormat="1" applyFont="1" applyFill="1" applyBorder="1" applyAlignment="1">
      <alignment horizontal="center" vertical="top" wrapText="1"/>
    </xf>
    <xf numFmtId="49" fontId="4" fillId="4" borderId="1" xfId="0" applyNumberFormat="1" applyFont="1" applyFill="1" applyBorder="1" applyAlignment="1">
      <alignment horizontal="center" vertical="top" wrapText="1"/>
    </xf>
    <xf numFmtId="164" fontId="12" fillId="4" borderId="1" xfId="0" applyNumberFormat="1" applyFont="1" applyFill="1" applyBorder="1" applyAlignment="1">
      <alignment horizontal="right" vertical="top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164" fontId="12" fillId="0" borderId="1" xfId="0" applyNumberFormat="1" applyFont="1" applyFill="1" applyBorder="1" applyAlignment="1">
      <alignment horizontal="right" vertical="top" wrapText="1"/>
    </xf>
    <xf numFmtId="0" fontId="5" fillId="0" borderId="1" xfId="0" applyNumberFormat="1" applyFont="1" applyFill="1" applyBorder="1" applyAlignment="1">
      <alignment horizontal="left" vertical="top" wrapText="1"/>
    </xf>
    <xf numFmtId="0" fontId="5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164" fontId="13" fillId="0" borderId="1" xfId="0" applyNumberFormat="1" applyFont="1" applyFill="1" applyBorder="1" applyAlignment="1">
      <alignment horizontal="right" vertical="top" wrapText="1"/>
    </xf>
    <xf numFmtId="0" fontId="6" fillId="0" borderId="1" xfId="0" applyNumberFormat="1" applyFont="1" applyFill="1" applyBorder="1" applyAlignment="1">
      <alignment vertical="top" wrapText="1"/>
    </xf>
    <xf numFmtId="0" fontId="6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0" fillId="4" borderId="1" xfId="0" applyNumberFormat="1" applyFont="1" applyFill="1" applyBorder="1" applyAlignment="1">
      <alignment horizontal="left" vertical="top" wrapText="1"/>
    </xf>
    <xf numFmtId="0" fontId="1" fillId="4" borderId="1" xfId="0" applyNumberFormat="1" applyFont="1" applyFill="1" applyBorder="1" applyAlignment="1">
      <alignment horizontal="left" vertical="top" wrapText="1"/>
    </xf>
    <xf numFmtId="0" fontId="1" fillId="4" borderId="1" xfId="0" applyNumberFormat="1" applyFont="1" applyFill="1" applyBorder="1" applyAlignment="1">
      <alignment horizontal="center" vertical="top" wrapText="1"/>
    </xf>
    <xf numFmtId="164" fontId="10" fillId="4" borderId="1" xfId="0" applyNumberFormat="1" applyFont="1" applyFill="1" applyBorder="1" applyAlignment="1">
      <alignment horizontal="right" vertical="top" wrapText="1"/>
    </xf>
    <xf numFmtId="0" fontId="0" fillId="2" borderId="1" xfId="0" applyNumberFormat="1" applyFont="1" applyFill="1" applyBorder="1" applyAlignment="1">
      <alignment horizontal="left" vertical="top" wrapText="1"/>
    </xf>
    <xf numFmtId="0" fontId="0" fillId="2" borderId="1" xfId="0" applyNumberFormat="1" applyFont="1" applyFill="1" applyBorder="1" applyAlignment="1">
      <alignment horizontal="center" vertical="top" wrapText="1"/>
    </xf>
    <xf numFmtId="0" fontId="1" fillId="5" borderId="1" xfId="0" applyNumberFormat="1" applyFont="1" applyFill="1" applyBorder="1" applyAlignment="1">
      <alignment horizontal="left" vertical="top" wrapText="1"/>
    </xf>
    <xf numFmtId="0" fontId="1" fillId="5" borderId="1" xfId="0" applyNumberFormat="1" applyFont="1" applyFill="1" applyBorder="1" applyAlignment="1">
      <alignment horizontal="center" vertical="top" wrapText="1"/>
    </xf>
    <xf numFmtId="0" fontId="2" fillId="2" borderId="1" xfId="0" applyNumberFormat="1" applyFont="1" applyFill="1" applyBorder="1" applyAlignment="1">
      <alignment horizontal="left" vertical="top" wrapText="1"/>
    </xf>
    <xf numFmtId="0" fontId="2" fillId="2" borderId="1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center" vertical="top" wrapText="1"/>
    </xf>
    <xf numFmtId="164" fontId="14" fillId="0" borderId="1" xfId="0" applyNumberFormat="1" applyFont="1" applyFill="1" applyBorder="1" applyAlignment="1">
      <alignment horizontal="right" vertical="top" wrapText="1"/>
    </xf>
    <xf numFmtId="44" fontId="2" fillId="0" borderId="1" xfId="0" applyFont="1" applyFill="1" applyBorder="1" applyAlignment="1">
      <alignment vertical="top" wrapText="1"/>
    </xf>
    <xf numFmtId="0" fontId="3" fillId="2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44" fontId="0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2" fillId="6" borderId="1" xfId="0" applyNumberFormat="1" applyFont="1" applyFill="1" applyBorder="1" applyAlignment="1">
      <alignment horizontal="left" vertical="top" wrapText="1"/>
    </xf>
    <xf numFmtId="49" fontId="2" fillId="6" borderId="1" xfId="0" applyNumberFormat="1" applyFont="1" applyFill="1" applyBorder="1" applyAlignment="1">
      <alignment horizontal="center" vertical="top" wrapText="1"/>
    </xf>
    <xf numFmtId="49" fontId="2" fillId="7" borderId="1" xfId="0" applyNumberFormat="1" applyFont="1" applyFill="1" applyBorder="1" applyAlignment="1">
      <alignment horizontal="center" vertical="top" wrapText="1"/>
    </xf>
    <xf numFmtId="0" fontId="2" fillId="7" borderId="1" xfId="0" applyNumberFormat="1" applyFont="1" applyFill="1" applyBorder="1" applyAlignment="1">
      <alignment horizontal="center" vertical="top" wrapText="1"/>
    </xf>
    <xf numFmtId="164" fontId="14" fillId="7" borderId="1" xfId="0" applyNumberFormat="1" applyFont="1" applyFill="1" applyBorder="1" applyAlignment="1">
      <alignment horizontal="right" vertical="top" wrapText="1"/>
    </xf>
    <xf numFmtId="0" fontId="3" fillId="6" borderId="1" xfId="0" applyNumberFormat="1" applyFont="1" applyFill="1" applyBorder="1" applyAlignment="1">
      <alignment horizontal="left" vertical="top" wrapText="1"/>
    </xf>
    <xf numFmtId="49" fontId="3" fillId="6" borderId="1" xfId="0" applyNumberFormat="1" applyFont="1" applyFill="1" applyBorder="1" applyAlignment="1">
      <alignment horizontal="center" vertical="top" wrapText="1"/>
    </xf>
    <xf numFmtId="49" fontId="3" fillId="7" borderId="1" xfId="0" applyNumberFormat="1" applyFont="1" applyFill="1" applyBorder="1" applyAlignment="1">
      <alignment horizontal="center" vertical="top" wrapText="1"/>
    </xf>
    <xf numFmtId="0" fontId="3" fillId="7" borderId="1" xfId="0" applyNumberFormat="1" applyFont="1" applyFill="1" applyBorder="1" applyAlignment="1">
      <alignment horizontal="center" vertical="top" wrapText="1"/>
    </xf>
    <xf numFmtId="0" fontId="4" fillId="6" borderId="1" xfId="0" applyNumberFormat="1" applyFont="1" applyFill="1" applyBorder="1" applyAlignment="1">
      <alignment horizontal="left" vertical="top" wrapText="1"/>
    </xf>
    <xf numFmtId="0" fontId="1" fillId="6" borderId="1" xfId="0" applyNumberFormat="1" applyFont="1" applyFill="1" applyBorder="1" applyAlignment="1">
      <alignment horizontal="center" vertical="top" wrapText="1"/>
    </xf>
    <xf numFmtId="0" fontId="1" fillId="7" borderId="1" xfId="0" applyNumberFormat="1" applyFont="1" applyFill="1" applyBorder="1" applyAlignment="1">
      <alignment horizontal="center" vertical="top" wrapText="1"/>
    </xf>
    <xf numFmtId="164" fontId="10" fillId="7" borderId="1" xfId="0" applyNumberFormat="1" applyFont="1" applyFill="1" applyBorder="1" applyAlignment="1">
      <alignment horizontal="right" vertical="top" wrapText="1"/>
    </xf>
    <xf numFmtId="44" fontId="6" fillId="0" borderId="1" xfId="0" applyNumberFormat="1" applyFont="1" applyFill="1" applyBorder="1" applyAlignment="1">
      <alignment horizontal="left" vertical="top" wrapText="1"/>
    </xf>
    <xf numFmtId="0" fontId="0" fillId="0" borderId="1" xfId="0" applyNumberFormat="1" applyFill="1" applyBorder="1" applyAlignment="1">
      <alignment horizontal="left" vertical="top" wrapText="1"/>
    </xf>
    <xf numFmtId="0" fontId="0" fillId="0" borderId="1" xfId="0" applyNumberFormat="1" applyFill="1" applyBorder="1" applyAlignment="1">
      <alignment horizontal="center" vertical="top" wrapText="1"/>
    </xf>
    <xf numFmtId="44" fontId="10" fillId="4" borderId="1" xfId="0" applyNumberFormat="1" applyFont="1" applyFill="1" applyBorder="1" applyAlignment="1">
      <alignment vertical="top" wrapText="1"/>
    </xf>
    <xf numFmtId="164" fontId="12" fillId="4" borderId="1" xfId="0" applyNumberFormat="1" applyFont="1" applyFill="1" applyBorder="1" applyAlignment="1">
      <alignment vertical="top" wrapText="1"/>
    </xf>
    <xf numFmtId="164" fontId="12" fillId="0" borderId="1" xfId="0" applyNumberFormat="1" applyFont="1" applyFill="1" applyBorder="1" applyAlignment="1">
      <alignment vertical="top" wrapText="1"/>
    </xf>
    <xf numFmtId="44" fontId="0" fillId="0" borderId="0" xfId="0" applyNumberFormat="1" applyFont="1" applyFill="1" applyAlignment="1">
      <alignment vertical="top" wrapText="1"/>
    </xf>
    <xf numFmtId="0" fontId="7" fillId="0" borderId="0" xfId="0" applyNumberFormat="1" applyFont="1" applyFill="1" applyAlignment="1">
      <alignment horizontal="right" vertical="top" wrapText="1"/>
    </xf>
    <xf numFmtId="0" fontId="7" fillId="0" borderId="0" xfId="0" applyNumberFormat="1" applyFont="1" applyFill="1" applyAlignment="1">
      <alignment horizontal="right" vertical="top"/>
    </xf>
    <xf numFmtId="44" fontId="0" fillId="0" borderId="0" xfId="0" applyNumberFormat="1" applyFont="1" applyFill="1" applyAlignment="1">
      <alignment vertical="top"/>
    </xf>
    <xf numFmtId="0" fontId="9" fillId="0" borderId="0" xfId="0" applyNumberFormat="1" applyFont="1" applyFill="1" applyAlignment="1">
      <alignment horizontal="center" vertical="center" wrapText="1"/>
    </xf>
    <xf numFmtId="44" fontId="0" fillId="0" borderId="0" xfId="0" applyNumberFormat="1" applyFont="1" applyFill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2"/>
  <sheetViews>
    <sheetView tabSelected="1" view="pageBreakPreview" topLeftCell="A27" zoomScale="120" zoomScaleNormal="100" zoomScaleSheetLayoutView="120" workbookViewId="0">
      <selection activeCell="H40" sqref="H40"/>
    </sheetView>
  </sheetViews>
  <sheetFormatPr defaultRowHeight="12.75" x14ac:dyDescent="0.2"/>
  <cols>
    <col min="1" max="1" width="55.5" customWidth="1"/>
    <col min="2" max="2" width="7.1640625" customWidth="1"/>
    <col min="3" max="3" width="6.1640625" customWidth="1"/>
    <col min="4" max="4" width="6" customWidth="1"/>
    <col min="5" max="5" width="15.5" customWidth="1"/>
    <col min="6" max="6" width="6.6640625" customWidth="1"/>
    <col min="7" max="7" width="16.6640625" style="8" customWidth="1"/>
    <col min="8" max="8" width="16.5" style="8" customWidth="1"/>
    <col min="9" max="9" width="16.83203125" style="8" customWidth="1"/>
  </cols>
  <sheetData>
    <row r="1" spans="1:9" x14ac:dyDescent="0.2">
      <c r="A1" s="2" t="s">
        <v>0</v>
      </c>
      <c r="B1" s="2"/>
      <c r="C1" s="2"/>
      <c r="D1" s="2"/>
      <c r="E1" s="2"/>
      <c r="F1" s="2"/>
    </row>
    <row r="2" spans="1:9" ht="48.6" customHeight="1" x14ac:dyDescent="0.2">
      <c r="A2" s="88" t="s">
        <v>134</v>
      </c>
      <c r="B2" s="89"/>
      <c r="C2" s="89"/>
      <c r="D2" s="89"/>
      <c r="E2" s="89"/>
      <c r="F2" s="89"/>
      <c r="G2" s="89"/>
      <c r="H2" s="90"/>
      <c r="I2" s="90"/>
    </row>
    <row r="3" spans="1:9" ht="40.9" customHeight="1" x14ac:dyDescent="0.2">
      <c r="A3" s="91" t="s">
        <v>1</v>
      </c>
      <c r="B3" s="91"/>
      <c r="C3" s="91"/>
      <c r="D3" s="91"/>
      <c r="E3" s="91"/>
      <c r="F3" s="91"/>
      <c r="G3" s="91"/>
      <c r="H3" s="92"/>
      <c r="I3" s="92"/>
    </row>
    <row r="4" spans="1:9" ht="22.5" customHeight="1" x14ac:dyDescent="0.2">
      <c r="A4" s="1" t="s">
        <v>0</v>
      </c>
      <c r="B4" s="1" t="s">
        <v>0</v>
      </c>
      <c r="C4" s="1" t="s">
        <v>0</v>
      </c>
      <c r="D4" s="1" t="s">
        <v>0</v>
      </c>
      <c r="E4" s="1" t="s">
        <v>0</v>
      </c>
      <c r="F4" s="1" t="s">
        <v>0</v>
      </c>
      <c r="I4" s="9" t="s">
        <v>2</v>
      </c>
    </row>
    <row r="5" spans="1:9" ht="71.099999999999994" customHeight="1" x14ac:dyDescent="0.2">
      <c r="A5" s="15" t="s">
        <v>3</v>
      </c>
      <c r="B5" s="15" t="s">
        <v>4</v>
      </c>
      <c r="C5" s="15" t="s">
        <v>5</v>
      </c>
      <c r="D5" s="15" t="s">
        <v>6</v>
      </c>
      <c r="E5" s="15" t="s">
        <v>7</v>
      </c>
      <c r="F5" s="15" t="s">
        <v>8</v>
      </c>
      <c r="G5" s="10" t="s">
        <v>111</v>
      </c>
      <c r="H5" s="10" t="s">
        <v>112</v>
      </c>
      <c r="I5" s="10" t="s">
        <v>113</v>
      </c>
    </row>
    <row r="6" spans="1:9" ht="22.7" customHeight="1" x14ac:dyDescent="0.2">
      <c r="A6" s="16" t="s">
        <v>9</v>
      </c>
      <c r="B6" s="15" t="s">
        <v>10</v>
      </c>
      <c r="C6" s="17" t="s">
        <v>0</v>
      </c>
      <c r="D6" s="17" t="s">
        <v>0</v>
      </c>
      <c r="E6" s="17" t="s">
        <v>0</v>
      </c>
      <c r="F6" s="17" t="s">
        <v>0</v>
      </c>
      <c r="G6" s="18">
        <f>G7</f>
        <v>57877335.009999998</v>
      </c>
      <c r="H6" s="18">
        <f t="shared" ref="H6:I6" si="0">H7</f>
        <v>24567520.73</v>
      </c>
      <c r="I6" s="18">
        <f t="shared" si="0"/>
        <v>82444855.739999995</v>
      </c>
    </row>
    <row r="7" spans="1:9" ht="43.35" customHeight="1" x14ac:dyDescent="0.2">
      <c r="A7" s="19" t="s">
        <v>11</v>
      </c>
      <c r="B7" s="20" t="s">
        <v>10</v>
      </c>
      <c r="C7" s="21" t="s">
        <v>0</v>
      </c>
      <c r="D7" s="21" t="s">
        <v>0</v>
      </c>
      <c r="E7" s="21" t="s">
        <v>0</v>
      </c>
      <c r="F7" s="21" t="s">
        <v>0</v>
      </c>
      <c r="G7" s="18">
        <f>G8+G48+G57+G66+G77+G85+G90+G99+G107+G104</f>
        <v>57877335.009999998</v>
      </c>
      <c r="H7" s="18">
        <f t="shared" ref="H7:I7" si="1">H8+H48+H57+H66+H77+H85+H90+H99+H107+H104</f>
        <v>24567520.73</v>
      </c>
      <c r="I7" s="18">
        <f t="shared" si="1"/>
        <v>82444855.739999995</v>
      </c>
    </row>
    <row r="8" spans="1:9" ht="14.45" customHeight="1" x14ac:dyDescent="0.2">
      <c r="A8" s="22" t="s">
        <v>12</v>
      </c>
      <c r="B8" s="23" t="s">
        <v>10</v>
      </c>
      <c r="C8" s="20" t="s">
        <v>13</v>
      </c>
      <c r="D8" s="20" t="s">
        <v>0</v>
      </c>
      <c r="E8" s="20" t="s">
        <v>0</v>
      </c>
      <c r="F8" s="20" t="s">
        <v>0</v>
      </c>
      <c r="G8" s="24">
        <f>G9+G14+G19+G37+G30</f>
        <v>40590307.169999994</v>
      </c>
      <c r="H8" s="24">
        <f>H9+H14+H19+H37+H30</f>
        <v>24769590.309999999</v>
      </c>
      <c r="I8" s="24">
        <f t="shared" ref="I8" si="2">I9+I14+I19+I37+I30</f>
        <v>65359897.479999997</v>
      </c>
    </row>
    <row r="9" spans="1:9" ht="43.35" customHeight="1" x14ac:dyDescent="0.2">
      <c r="A9" s="25" t="s">
        <v>14</v>
      </c>
      <c r="B9" s="26" t="s">
        <v>10</v>
      </c>
      <c r="C9" s="27" t="s">
        <v>13</v>
      </c>
      <c r="D9" s="27" t="s">
        <v>15</v>
      </c>
      <c r="E9" s="27" t="s">
        <v>0</v>
      </c>
      <c r="F9" s="27" t="s">
        <v>0</v>
      </c>
      <c r="G9" s="28">
        <f>G10</f>
        <v>1651113.43</v>
      </c>
      <c r="H9" s="28">
        <f t="shared" ref="H9:I9" si="3">H10</f>
        <v>-64000</v>
      </c>
      <c r="I9" s="28">
        <f t="shared" si="3"/>
        <v>1587113.43</v>
      </c>
    </row>
    <row r="10" spans="1:9" ht="14.45" customHeight="1" x14ac:dyDescent="0.2">
      <c r="A10" s="29" t="s">
        <v>16</v>
      </c>
      <c r="B10" s="30" t="s">
        <v>10</v>
      </c>
      <c r="C10" s="30" t="s">
        <v>13</v>
      </c>
      <c r="D10" s="30" t="s">
        <v>15</v>
      </c>
      <c r="E10" s="30" t="s">
        <v>17</v>
      </c>
      <c r="F10" s="30" t="s">
        <v>0</v>
      </c>
      <c r="G10" s="13">
        <f>G11</f>
        <v>1651113.43</v>
      </c>
      <c r="H10" s="13">
        <f t="shared" ref="H10:I10" si="4">H11</f>
        <v>-64000</v>
      </c>
      <c r="I10" s="13">
        <f t="shared" si="4"/>
        <v>1587113.43</v>
      </c>
    </row>
    <row r="11" spans="1:9" ht="57.6" customHeight="1" x14ac:dyDescent="0.2">
      <c r="A11" s="29" t="s">
        <v>18</v>
      </c>
      <c r="B11" s="30" t="s">
        <v>10</v>
      </c>
      <c r="C11" s="30" t="s">
        <v>13</v>
      </c>
      <c r="D11" s="30" t="s">
        <v>15</v>
      </c>
      <c r="E11" s="30" t="s">
        <v>19</v>
      </c>
      <c r="F11" s="30" t="s">
        <v>0</v>
      </c>
      <c r="G11" s="13">
        <f>G12+G13</f>
        <v>1651113.43</v>
      </c>
      <c r="H11" s="13">
        <f t="shared" ref="H11" si="5">H12+H13</f>
        <v>-64000</v>
      </c>
      <c r="I11" s="13">
        <f>I12+I13</f>
        <v>1587113.43</v>
      </c>
    </row>
    <row r="12" spans="1:9" ht="72.599999999999994" customHeight="1" x14ac:dyDescent="0.2">
      <c r="A12" s="29" t="s">
        <v>20</v>
      </c>
      <c r="B12" s="30" t="s">
        <v>10</v>
      </c>
      <c r="C12" s="30" t="s">
        <v>13</v>
      </c>
      <c r="D12" s="30" t="s">
        <v>15</v>
      </c>
      <c r="E12" s="31" t="s">
        <v>117</v>
      </c>
      <c r="F12" s="30" t="s">
        <v>21</v>
      </c>
      <c r="G12" s="13">
        <v>1268136.27</v>
      </c>
      <c r="H12" s="11">
        <v>0</v>
      </c>
      <c r="I12" s="11">
        <f>G12+H12</f>
        <v>1268136.27</v>
      </c>
    </row>
    <row r="13" spans="1:9" ht="72.599999999999994" customHeight="1" x14ac:dyDescent="0.2">
      <c r="A13" s="29" t="s">
        <v>20</v>
      </c>
      <c r="B13" s="30" t="s">
        <v>10</v>
      </c>
      <c r="C13" s="30" t="s">
        <v>13</v>
      </c>
      <c r="D13" s="30" t="s">
        <v>15</v>
      </c>
      <c r="E13" s="31" t="s">
        <v>117</v>
      </c>
      <c r="F13" s="30" t="s">
        <v>22</v>
      </c>
      <c r="G13" s="13">
        <v>382977.16</v>
      </c>
      <c r="H13" s="11">
        <v>-64000</v>
      </c>
      <c r="I13" s="11">
        <v>318977.15999999997</v>
      </c>
    </row>
    <row r="14" spans="1:9" ht="43.35" customHeight="1" x14ac:dyDescent="0.2">
      <c r="A14" s="25" t="s">
        <v>23</v>
      </c>
      <c r="B14" s="26" t="s">
        <v>10</v>
      </c>
      <c r="C14" s="27" t="s">
        <v>13</v>
      </c>
      <c r="D14" s="27" t="s">
        <v>24</v>
      </c>
      <c r="E14" s="27" t="s">
        <v>0</v>
      </c>
      <c r="F14" s="27" t="s">
        <v>0</v>
      </c>
      <c r="G14" s="28">
        <f>G15</f>
        <v>236390</v>
      </c>
      <c r="H14" s="28">
        <f t="shared" ref="H14:I14" si="6">H15</f>
        <v>0</v>
      </c>
      <c r="I14" s="28">
        <f t="shared" si="6"/>
        <v>236390</v>
      </c>
    </row>
    <row r="15" spans="1:9" ht="14.45" customHeight="1" x14ac:dyDescent="0.2">
      <c r="A15" s="29" t="s">
        <v>16</v>
      </c>
      <c r="B15" s="30" t="s">
        <v>10</v>
      </c>
      <c r="C15" s="30" t="s">
        <v>13</v>
      </c>
      <c r="D15" s="30" t="s">
        <v>24</v>
      </c>
      <c r="E15" s="31" t="s">
        <v>116</v>
      </c>
      <c r="F15" s="30" t="s">
        <v>0</v>
      </c>
      <c r="G15" s="13">
        <f>G16</f>
        <v>236390</v>
      </c>
      <c r="H15" s="13">
        <f t="shared" ref="H15:I15" si="7">H16</f>
        <v>0</v>
      </c>
      <c r="I15" s="13">
        <f t="shared" si="7"/>
        <v>236390</v>
      </c>
    </row>
    <row r="16" spans="1:9" ht="57.6" customHeight="1" x14ac:dyDescent="0.2">
      <c r="A16" s="29" t="s">
        <v>18</v>
      </c>
      <c r="B16" s="30" t="s">
        <v>10</v>
      </c>
      <c r="C16" s="30" t="s">
        <v>13</v>
      </c>
      <c r="D16" s="30" t="s">
        <v>24</v>
      </c>
      <c r="E16" s="31" t="s">
        <v>115</v>
      </c>
      <c r="F16" s="30" t="s">
        <v>0</v>
      </c>
      <c r="G16" s="13">
        <f>G18+G17</f>
        <v>236390</v>
      </c>
      <c r="H16" s="13">
        <f t="shared" ref="H16:I16" si="8">H18+H17</f>
        <v>0</v>
      </c>
      <c r="I16" s="13">
        <f t="shared" si="8"/>
        <v>236390</v>
      </c>
    </row>
    <row r="17" spans="1:9" ht="57.6" customHeight="1" x14ac:dyDescent="0.2">
      <c r="A17" s="32" t="s">
        <v>114</v>
      </c>
      <c r="B17" s="30" t="s">
        <v>10</v>
      </c>
      <c r="C17" s="30" t="s">
        <v>13</v>
      </c>
      <c r="D17" s="30" t="s">
        <v>24</v>
      </c>
      <c r="E17" s="31" t="s">
        <v>115</v>
      </c>
      <c r="F17" s="30">
        <v>123</v>
      </c>
      <c r="G17" s="13">
        <v>39480.339999999997</v>
      </c>
      <c r="H17" s="11">
        <v>0</v>
      </c>
      <c r="I17" s="11">
        <f>G17+H17</f>
        <v>39480.339999999997</v>
      </c>
    </row>
    <row r="18" spans="1:9" ht="28.9" customHeight="1" x14ac:dyDescent="0.2">
      <c r="A18" s="29" t="s">
        <v>25</v>
      </c>
      <c r="B18" s="30" t="s">
        <v>10</v>
      </c>
      <c r="C18" s="30" t="s">
        <v>13</v>
      </c>
      <c r="D18" s="30" t="s">
        <v>24</v>
      </c>
      <c r="E18" s="31" t="s">
        <v>115</v>
      </c>
      <c r="F18" s="30" t="s">
        <v>26</v>
      </c>
      <c r="G18" s="13">
        <v>196909.66</v>
      </c>
      <c r="H18" s="11">
        <v>0</v>
      </c>
      <c r="I18" s="11">
        <f>G18+H18</f>
        <v>196909.66</v>
      </c>
    </row>
    <row r="19" spans="1:9" ht="57.6" customHeight="1" x14ac:dyDescent="0.2">
      <c r="A19" s="25" t="s">
        <v>27</v>
      </c>
      <c r="B19" s="26" t="s">
        <v>10</v>
      </c>
      <c r="C19" s="27" t="s">
        <v>13</v>
      </c>
      <c r="D19" s="27" t="s">
        <v>28</v>
      </c>
      <c r="E19" s="27" t="s">
        <v>0</v>
      </c>
      <c r="F19" s="27" t="s">
        <v>0</v>
      </c>
      <c r="G19" s="28">
        <f>G22+G20</f>
        <v>7034873.2299999995</v>
      </c>
      <c r="H19" s="28">
        <f t="shared" ref="H19:I19" si="9">H22+H20</f>
        <v>64000</v>
      </c>
      <c r="I19" s="28">
        <f t="shared" si="9"/>
        <v>7098873.2300000004</v>
      </c>
    </row>
    <row r="20" spans="1:9" s="3" customFormat="1" ht="33" customHeight="1" x14ac:dyDescent="0.2">
      <c r="A20" s="29" t="s">
        <v>16</v>
      </c>
      <c r="B20" s="30" t="s">
        <v>10</v>
      </c>
      <c r="C20" s="30" t="s">
        <v>13</v>
      </c>
      <c r="D20" s="30" t="s">
        <v>28</v>
      </c>
      <c r="E20" s="31" t="s">
        <v>126</v>
      </c>
      <c r="F20" s="33"/>
      <c r="G20" s="34">
        <f>G21</f>
        <v>7000</v>
      </c>
      <c r="H20" s="34">
        <v>0</v>
      </c>
      <c r="I20" s="34">
        <f t="shared" ref="I20" si="10">I21</f>
        <v>7000</v>
      </c>
    </row>
    <row r="21" spans="1:9" s="3" customFormat="1" ht="30" customHeight="1" x14ac:dyDescent="0.2">
      <c r="A21" s="29" t="s">
        <v>25</v>
      </c>
      <c r="B21" s="30" t="s">
        <v>10</v>
      </c>
      <c r="C21" s="30" t="s">
        <v>13</v>
      </c>
      <c r="D21" s="30" t="s">
        <v>28</v>
      </c>
      <c r="E21" s="31" t="s">
        <v>127</v>
      </c>
      <c r="F21" s="33"/>
      <c r="G21" s="34">
        <v>7000</v>
      </c>
      <c r="H21" s="34">
        <v>0</v>
      </c>
      <c r="I21" s="34">
        <f>G21+H21</f>
        <v>7000</v>
      </c>
    </row>
    <row r="22" spans="1:9" ht="14.45" customHeight="1" x14ac:dyDescent="0.2">
      <c r="A22" s="29" t="s">
        <v>16</v>
      </c>
      <c r="B22" s="30" t="s">
        <v>10</v>
      </c>
      <c r="C22" s="30" t="s">
        <v>13</v>
      </c>
      <c r="D22" s="30" t="s">
        <v>28</v>
      </c>
      <c r="E22" s="30" t="s">
        <v>17</v>
      </c>
      <c r="F22" s="30" t="s">
        <v>0</v>
      </c>
      <c r="G22" s="13">
        <f>G23</f>
        <v>7027873.2299999995</v>
      </c>
      <c r="H22" s="13">
        <f t="shared" ref="H22:I22" si="11">H23</f>
        <v>64000</v>
      </c>
      <c r="I22" s="13">
        <f t="shared" si="11"/>
        <v>7091873.2300000004</v>
      </c>
    </row>
    <row r="23" spans="1:9" ht="57.6" customHeight="1" x14ac:dyDescent="0.2">
      <c r="A23" s="29" t="s">
        <v>18</v>
      </c>
      <c r="B23" s="30" t="s">
        <v>10</v>
      </c>
      <c r="C23" s="30" t="s">
        <v>13</v>
      </c>
      <c r="D23" s="30" t="s">
        <v>28</v>
      </c>
      <c r="E23" s="30" t="s">
        <v>19</v>
      </c>
      <c r="F23" s="30" t="s">
        <v>0</v>
      </c>
      <c r="G23" s="13">
        <f>G24+G25+G26+G27+G28+G29</f>
        <v>7027873.2299999995</v>
      </c>
      <c r="H23" s="13">
        <f t="shared" ref="H23:I23" si="12">H24+H25+H26+H27+H28+H29</f>
        <v>64000</v>
      </c>
      <c r="I23" s="13">
        <f t="shared" si="12"/>
        <v>7091873.2300000004</v>
      </c>
    </row>
    <row r="24" spans="1:9" ht="72.599999999999994" customHeight="1" x14ac:dyDescent="0.2">
      <c r="A24" s="29" t="s">
        <v>20</v>
      </c>
      <c r="B24" s="30" t="s">
        <v>10</v>
      </c>
      <c r="C24" s="30" t="s">
        <v>13</v>
      </c>
      <c r="D24" s="30" t="s">
        <v>28</v>
      </c>
      <c r="E24" s="31" t="s">
        <v>115</v>
      </c>
      <c r="F24" s="30" t="s">
        <v>21</v>
      </c>
      <c r="G24" s="13">
        <v>3390614.65</v>
      </c>
      <c r="H24" s="11">
        <v>-10310.799999999999</v>
      </c>
      <c r="I24" s="11">
        <f t="shared" ref="I24:I27" si="13">G24+H24</f>
        <v>3380303.85</v>
      </c>
    </row>
    <row r="25" spans="1:9" ht="72.599999999999994" customHeight="1" x14ac:dyDescent="0.2">
      <c r="A25" s="32" t="s">
        <v>20</v>
      </c>
      <c r="B25" s="30" t="s">
        <v>10</v>
      </c>
      <c r="C25" s="30" t="s">
        <v>13</v>
      </c>
      <c r="D25" s="30" t="s">
        <v>28</v>
      </c>
      <c r="E25" s="31" t="s">
        <v>115</v>
      </c>
      <c r="F25" s="30" t="s">
        <v>29</v>
      </c>
      <c r="G25" s="13">
        <v>551363.96</v>
      </c>
      <c r="H25" s="11">
        <v>7000</v>
      </c>
      <c r="I25" s="11">
        <f t="shared" si="13"/>
        <v>558363.96</v>
      </c>
    </row>
    <row r="26" spans="1:9" ht="72.599999999999994" customHeight="1" x14ac:dyDescent="0.2">
      <c r="A26" s="29" t="s">
        <v>20</v>
      </c>
      <c r="B26" s="30" t="s">
        <v>10</v>
      </c>
      <c r="C26" s="30" t="s">
        <v>13</v>
      </c>
      <c r="D26" s="30" t="s">
        <v>28</v>
      </c>
      <c r="E26" s="31" t="s">
        <v>115</v>
      </c>
      <c r="F26" s="30" t="s">
        <v>22</v>
      </c>
      <c r="G26" s="13">
        <v>1023965.62</v>
      </c>
      <c r="H26" s="11">
        <v>74310.8</v>
      </c>
      <c r="I26" s="11">
        <f t="shared" si="13"/>
        <v>1098276.42</v>
      </c>
    </row>
    <row r="27" spans="1:9" ht="28.9" customHeight="1" x14ac:dyDescent="0.2">
      <c r="A27" s="29" t="s">
        <v>25</v>
      </c>
      <c r="B27" s="30" t="s">
        <v>10</v>
      </c>
      <c r="C27" s="30" t="s">
        <v>13</v>
      </c>
      <c r="D27" s="30" t="s">
        <v>28</v>
      </c>
      <c r="E27" s="31" t="s">
        <v>115</v>
      </c>
      <c r="F27" s="30" t="s">
        <v>30</v>
      </c>
      <c r="G27" s="35">
        <v>740000</v>
      </c>
      <c r="H27" s="12">
        <v>-38466</v>
      </c>
      <c r="I27" s="12">
        <f t="shared" si="13"/>
        <v>701534</v>
      </c>
    </row>
    <row r="28" spans="1:9" ht="28.5" customHeight="1" x14ac:dyDescent="0.2">
      <c r="A28" s="29" t="s">
        <v>25</v>
      </c>
      <c r="B28" s="30" t="s">
        <v>10</v>
      </c>
      <c r="C28" s="30" t="s">
        <v>13</v>
      </c>
      <c r="D28" s="30" t="s">
        <v>28</v>
      </c>
      <c r="E28" s="31" t="s">
        <v>115</v>
      </c>
      <c r="F28" s="30" t="s">
        <v>26</v>
      </c>
      <c r="G28" s="35">
        <v>1315885</v>
      </c>
      <c r="H28" s="12">
        <v>31466</v>
      </c>
      <c r="I28" s="12">
        <f>G28+H28</f>
        <v>1347351</v>
      </c>
    </row>
    <row r="29" spans="1:9" ht="18.75" customHeight="1" x14ac:dyDescent="0.2">
      <c r="A29" s="32" t="s">
        <v>118</v>
      </c>
      <c r="B29" s="30" t="s">
        <v>10</v>
      </c>
      <c r="C29" s="30" t="s">
        <v>13</v>
      </c>
      <c r="D29" s="30" t="s">
        <v>28</v>
      </c>
      <c r="E29" s="31" t="s">
        <v>115</v>
      </c>
      <c r="F29" s="30">
        <v>853</v>
      </c>
      <c r="G29" s="35">
        <v>6044</v>
      </c>
      <c r="H29" s="12"/>
      <c r="I29" s="12">
        <f>G29+H29</f>
        <v>6044</v>
      </c>
    </row>
    <row r="30" spans="1:9" ht="28.5" customHeight="1" x14ac:dyDescent="0.2">
      <c r="A30" s="36" t="s">
        <v>98</v>
      </c>
      <c r="B30" s="37" t="s">
        <v>10</v>
      </c>
      <c r="C30" s="27" t="s">
        <v>13</v>
      </c>
      <c r="D30" s="38" t="s">
        <v>99</v>
      </c>
      <c r="E30" s="37" t="s">
        <v>0</v>
      </c>
      <c r="F30" s="38" t="s">
        <v>0</v>
      </c>
      <c r="G30" s="39">
        <f>G31</f>
        <v>582646.21</v>
      </c>
      <c r="H30" s="39">
        <f t="shared" ref="H30:I30" si="14">H31</f>
        <v>0</v>
      </c>
      <c r="I30" s="39">
        <f t="shared" si="14"/>
        <v>582646.21</v>
      </c>
    </row>
    <row r="31" spans="1:9" ht="28.5" customHeight="1" x14ac:dyDescent="0.2">
      <c r="A31" s="40" t="s">
        <v>16</v>
      </c>
      <c r="B31" s="41" t="s">
        <v>10</v>
      </c>
      <c r="C31" s="41" t="s">
        <v>13</v>
      </c>
      <c r="D31" s="42" t="s">
        <v>99</v>
      </c>
      <c r="E31" s="41" t="s">
        <v>17</v>
      </c>
      <c r="F31" s="42" t="s">
        <v>0</v>
      </c>
      <c r="G31" s="43">
        <f>G32</f>
        <v>582646.21</v>
      </c>
      <c r="H31" s="43">
        <f t="shared" ref="H31:I31" si="15">H32</f>
        <v>0</v>
      </c>
      <c r="I31" s="43">
        <f t="shared" si="15"/>
        <v>582646.21</v>
      </c>
    </row>
    <row r="32" spans="1:9" ht="28.5" customHeight="1" x14ac:dyDescent="0.2">
      <c r="A32" s="40" t="s">
        <v>100</v>
      </c>
      <c r="B32" s="41" t="s">
        <v>10</v>
      </c>
      <c r="C32" s="41" t="s">
        <v>13</v>
      </c>
      <c r="D32" s="42" t="s">
        <v>99</v>
      </c>
      <c r="E32" s="41" t="s">
        <v>101</v>
      </c>
      <c r="F32" s="42" t="s">
        <v>0</v>
      </c>
      <c r="G32" s="43">
        <f>G33+G35</f>
        <v>582646.21</v>
      </c>
      <c r="H32" s="43">
        <f t="shared" ref="H32:I32" si="16">H33+H35</f>
        <v>0</v>
      </c>
      <c r="I32" s="43">
        <f t="shared" si="16"/>
        <v>582646.21</v>
      </c>
    </row>
    <row r="33" spans="1:9" ht="28.5" customHeight="1" x14ac:dyDescent="0.2">
      <c r="A33" s="44" t="s">
        <v>102</v>
      </c>
      <c r="B33" s="45" t="s">
        <v>10</v>
      </c>
      <c r="C33" s="45" t="s">
        <v>13</v>
      </c>
      <c r="D33" s="46" t="s">
        <v>99</v>
      </c>
      <c r="E33" s="45" t="s">
        <v>103</v>
      </c>
      <c r="F33" s="46" t="s">
        <v>0</v>
      </c>
      <c r="G33" s="47">
        <f>G34</f>
        <v>370404.14</v>
      </c>
      <c r="H33" s="47">
        <f t="shared" ref="H33:I33" si="17">H34</f>
        <v>0</v>
      </c>
      <c r="I33" s="47">
        <f t="shared" si="17"/>
        <v>370404.14</v>
      </c>
    </row>
    <row r="34" spans="1:9" ht="28.5" customHeight="1" x14ac:dyDescent="0.2">
      <c r="A34" s="48" t="s">
        <v>104</v>
      </c>
      <c r="B34" s="49" t="s">
        <v>10</v>
      </c>
      <c r="C34" s="49" t="s">
        <v>13</v>
      </c>
      <c r="D34" s="50" t="s">
        <v>99</v>
      </c>
      <c r="E34" s="49" t="s">
        <v>103</v>
      </c>
      <c r="F34" s="50" t="s">
        <v>26</v>
      </c>
      <c r="G34" s="35">
        <v>370404.14</v>
      </c>
      <c r="H34" s="12">
        <v>0</v>
      </c>
      <c r="I34" s="12">
        <f>G34+H34</f>
        <v>370404.14</v>
      </c>
    </row>
    <row r="35" spans="1:9" ht="28.5" customHeight="1" x14ac:dyDescent="0.2">
      <c r="A35" s="44" t="s">
        <v>105</v>
      </c>
      <c r="B35" s="45" t="s">
        <v>10</v>
      </c>
      <c r="C35" s="45" t="s">
        <v>13</v>
      </c>
      <c r="D35" s="46" t="s">
        <v>99</v>
      </c>
      <c r="E35" s="45" t="s">
        <v>106</v>
      </c>
      <c r="F35" s="46" t="s">
        <v>0</v>
      </c>
      <c r="G35" s="47">
        <f>G36</f>
        <v>212242.07</v>
      </c>
      <c r="H35" s="47">
        <f t="shared" ref="H35:I35" si="18">H36</f>
        <v>0</v>
      </c>
      <c r="I35" s="47">
        <f t="shared" si="18"/>
        <v>212242.07</v>
      </c>
    </row>
    <row r="36" spans="1:9" ht="28.5" customHeight="1" x14ac:dyDescent="0.2">
      <c r="A36" s="48" t="s">
        <v>95</v>
      </c>
      <c r="B36" s="49" t="s">
        <v>10</v>
      </c>
      <c r="C36" s="49" t="s">
        <v>13</v>
      </c>
      <c r="D36" s="50" t="s">
        <v>99</v>
      </c>
      <c r="E36" s="49" t="s">
        <v>106</v>
      </c>
      <c r="F36" s="50" t="s">
        <v>26</v>
      </c>
      <c r="G36" s="35">
        <v>212242.07</v>
      </c>
      <c r="H36" s="12">
        <v>0</v>
      </c>
      <c r="I36" s="12">
        <f>G36+H36</f>
        <v>212242.07</v>
      </c>
    </row>
    <row r="37" spans="1:9" ht="14.25" customHeight="1" x14ac:dyDescent="0.2">
      <c r="A37" s="51" t="s">
        <v>31</v>
      </c>
      <c r="B37" s="27" t="s">
        <v>10</v>
      </c>
      <c r="C37" s="27" t="s">
        <v>13</v>
      </c>
      <c r="D37" s="27" t="s">
        <v>32</v>
      </c>
      <c r="E37" s="27" t="s">
        <v>0</v>
      </c>
      <c r="F37" s="27" t="s">
        <v>0</v>
      </c>
      <c r="G37" s="28">
        <f>G38</f>
        <v>31085284.299999997</v>
      </c>
      <c r="H37" s="28">
        <f t="shared" ref="H37:I37" si="19">H38</f>
        <v>24769590.309999999</v>
      </c>
      <c r="I37" s="28">
        <f t="shared" si="19"/>
        <v>55854874.609999999</v>
      </c>
    </row>
    <row r="38" spans="1:9" ht="14.25" customHeight="1" x14ac:dyDescent="0.2">
      <c r="A38" s="29" t="s">
        <v>16</v>
      </c>
      <c r="B38" s="30" t="s">
        <v>10</v>
      </c>
      <c r="C38" s="30" t="s">
        <v>13</v>
      </c>
      <c r="D38" s="30" t="s">
        <v>32</v>
      </c>
      <c r="E38" s="30" t="s">
        <v>17</v>
      </c>
      <c r="F38" s="30" t="s">
        <v>0</v>
      </c>
      <c r="G38" s="13">
        <f>G39</f>
        <v>31085284.299999997</v>
      </c>
      <c r="H38" s="13">
        <f>H39</f>
        <v>24769590.309999999</v>
      </c>
      <c r="I38" s="13">
        <f t="shared" ref="I38" si="20">I39</f>
        <v>55854874.609999999</v>
      </c>
    </row>
    <row r="39" spans="1:9" ht="14.25" customHeight="1" x14ac:dyDescent="0.2">
      <c r="A39" s="29" t="s">
        <v>33</v>
      </c>
      <c r="B39" s="30" t="s">
        <v>10</v>
      </c>
      <c r="E39" s="30" t="s">
        <v>34</v>
      </c>
      <c r="F39" s="30" t="s">
        <v>0</v>
      </c>
      <c r="G39" s="13">
        <f>G46+G45+G44+G43+G42+G40</f>
        <v>31085284.299999997</v>
      </c>
      <c r="H39" s="13">
        <f>SUM(H40:H47)</f>
        <v>24769590.309999999</v>
      </c>
      <c r="I39" s="13">
        <f>I40+I43+I45+I46+I42+I41+I47+I44</f>
        <v>55854874.609999999</v>
      </c>
    </row>
    <row r="40" spans="1:9" ht="28.5" customHeight="1" x14ac:dyDescent="0.2">
      <c r="A40" s="29" t="s">
        <v>25</v>
      </c>
      <c r="B40" s="30" t="s">
        <v>10</v>
      </c>
      <c r="C40" s="30" t="s">
        <v>13</v>
      </c>
      <c r="D40" s="30" t="s">
        <v>32</v>
      </c>
      <c r="E40" s="30" t="s">
        <v>34</v>
      </c>
      <c r="F40" s="30" t="s">
        <v>26</v>
      </c>
      <c r="G40" s="13">
        <v>12161586.26</v>
      </c>
      <c r="H40" s="13">
        <v>1302174.47</v>
      </c>
      <c r="I40" s="11">
        <f t="shared" ref="I40:I47" si="21">G40+H40</f>
        <v>13463760.73</v>
      </c>
    </row>
    <row r="41" spans="1:9" s="87" customFormat="1" ht="28.5" customHeight="1" x14ac:dyDescent="0.2">
      <c r="A41" s="29" t="s">
        <v>136</v>
      </c>
      <c r="B41" s="30" t="s">
        <v>10</v>
      </c>
      <c r="C41" s="30" t="s">
        <v>13</v>
      </c>
      <c r="D41" s="30" t="s">
        <v>32</v>
      </c>
      <c r="E41" s="30" t="s">
        <v>34</v>
      </c>
      <c r="F41" s="30">
        <v>412</v>
      </c>
      <c r="G41" s="13">
        <v>0</v>
      </c>
      <c r="H41" s="13">
        <v>20815946</v>
      </c>
      <c r="I41" s="11">
        <f>G41+H41</f>
        <v>20815946</v>
      </c>
    </row>
    <row r="42" spans="1:9" ht="37.5" customHeight="1" x14ac:dyDescent="0.2">
      <c r="A42" s="32" t="s">
        <v>119</v>
      </c>
      <c r="B42" s="30" t="s">
        <v>10</v>
      </c>
      <c r="C42" s="30" t="s">
        <v>13</v>
      </c>
      <c r="D42" s="30" t="s">
        <v>32</v>
      </c>
      <c r="E42" s="30" t="s">
        <v>34</v>
      </c>
      <c r="F42" s="30">
        <v>414</v>
      </c>
      <c r="G42" s="13">
        <v>11579500</v>
      </c>
      <c r="H42" s="13"/>
      <c r="I42" s="11">
        <f t="shared" si="21"/>
        <v>11579500</v>
      </c>
    </row>
    <row r="43" spans="1:9" ht="14.25" customHeight="1" x14ac:dyDescent="0.2">
      <c r="A43" s="29" t="s">
        <v>35</v>
      </c>
      <c r="B43" s="30" t="s">
        <v>10</v>
      </c>
      <c r="C43" s="30" t="s">
        <v>13</v>
      </c>
      <c r="D43" s="30" t="s">
        <v>32</v>
      </c>
      <c r="E43" s="30" t="s">
        <v>34</v>
      </c>
      <c r="F43" s="30">
        <v>811</v>
      </c>
      <c r="G43" s="13">
        <v>2444233.0699999998</v>
      </c>
      <c r="H43" s="11">
        <v>2651469.84</v>
      </c>
      <c r="I43" s="11">
        <f t="shared" si="21"/>
        <v>5095702.91</v>
      </c>
    </row>
    <row r="44" spans="1:9" s="3" customFormat="1" ht="91.5" customHeight="1" x14ac:dyDescent="0.2">
      <c r="A44" s="5" t="s">
        <v>128</v>
      </c>
      <c r="B44" s="30" t="s">
        <v>10</v>
      </c>
      <c r="C44" s="30" t="s">
        <v>13</v>
      </c>
      <c r="D44" s="30" t="s">
        <v>32</v>
      </c>
      <c r="E44" s="30" t="s">
        <v>34</v>
      </c>
      <c r="F44" s="30">
        <v>831</v>
      </c>
      <c r="G44" s="13">
        <v>4399176.84</v>
      </c>
      <c r="H44" s="11">
        <v>0</v>
      </c>
      <c r="I44" s="11">
        <f t="shared" si="21"/>
        <v>4399176.84</v>
      </c>
    </row>
    <row r="45" spans="1:9" ht="14.25" customHeight="1" x14ac:dyDescent="0.2">
      <c r="A45" s="29" t="s">
        <v>35</v>
      </c>
      <c r="B45" s="30" t="s">
        <v>10</v>
      </c>
      <c r="C45" s="30" t="s">
        <v>13</v>
      </c>
      <c r="D45" s="30" t="s">
        <v>32</v>
      </c>
      <c r="E45" s="30" t="s">
        <v>34</v>
      </c>
      <c r="F45" s="30" t="s">
        <v>36</v>
      </c>
      <c r="G45" s="13">
        <v>160000</v>
      </c>
      <c r="H45" s="11">
        <v>-130000</v>
      </c>
      <c r="I45" s="11">
        <f t="shared" si="21"/>
        <v>30000</v>
      </c>
    </row>
    <row r="46" spans="1:9" ht="14.25" customHeight="1" x14ac:dyDescent="0.2">
      <c r="A46" s="29" t="s">
        <v>35</v>
      </c>
      <c r="B46" s="30" t="s">
        <v>10</v>
      </c>
      <c r="C46" s="30" t="s">
        <v>13</v>
      </c>
      <c r="D46" s="30" t="s">
        <v>32</v>
      </c>
      <c r="E46" s="30" t="s">
        <v>34</v>
      </c>
      <c r="F46" s="30" t="s">
        <v>37</v>
      </c>
      <c r="G46" s="13">
        <v>340788.13</v>
      </c>
      <c r="H46" s="11">
        <v>119814.27</v>
      </c>
      <c r="I46" s="11">
        <f t="shared" si="21"/>
        <v>460602.4</v>
      </c>
    </row>
    <row r="47" spans="1:9" s="87" customFormat="1" ht="14.25" customHeight="1" x14ac:dyDescent="0.2">
      <c r="A47" s="29" t="s">
        <v>35</v>
      </c>
      <c r="B47" s="30" t="s">
        <v>10</v>
      </c>
      <c r="C47" s="30" t="s">
        <v>13</v>
      </c>
      <c r="D47" s="30" t="s">
        <v>32</v>
      </c>
      <c r="E47" s="30" t="s">
        <v>34</v>
      </c>
      <c r="F47" s="30" t="s">
        <v>135</v>
      </c>
      <c r="G47" s="13">
        <v>0</v>
      </c>
      <c r="H47" s="11">
        <v>10185.73</v>
      </c>
      <c r="I47" s="11">
        <f t="shared" si="21"/>
        <v>10185.73</v>
      </c>
    </row>
    <row r="48" spans="1:9" ht="14.25" customHeight="1" x14ac:dyDescent="0.2">
      <c r="A48" s="52" t="s">
        <v>38</v>
      </c>
      <c r="B48" s="53" t="s">
        <v>10</v>
      </c>
      <c r="C48" s="53" t="s">
        <v>15</v>
      </c>
      <c r="D48" s="53" t="s">
        <v>0</v>
      </c>
      <c r="E48" s="53" t="s">
        <v>0</v>
      </c>
      <c r="F48" s="53" t="s">
        <v>0</v>
      </c>
      <c r="G48" s="54">
        <f>G49</f>
        <v>489700</v>
      </c>
      <c r="H48" s="54">
        <f t="shared" ref="H48:I48" si="22">H49</f>
        <v>0</v>
      </c>
      <c r="I48" s="54">
        <f t="shared" si="22"/>
        <v>489700</v>
      </c>
    </row>
    <row r="49" spans="1:9" ht="14.25" customHeight="1" x14ac:dyDescent="0.2">
      <c r="A49" s="55" t="s">
        <v>39</v>
      </c>
      <c r="B49" s="56" t="s">
        <v>10</v>
      </c>
      <c r="C49" s="30" t="s">
        <v>15</v>
      </c>
      <c r="D49" s="30" t="s">
        <v>24</v>
      </c>
      <c r="E49" s="30" t="s">
        <v>0</v>
      </c>
      <c r="F49" s="30" t="s">
        <v>0</v>
      </c>
      <c r="G49" s="13">
        <f>G50</f>
        <v>489700</v>
      </c>
      <c r="H49" s="13">
        <f t="shared" ref="H49:I49" si="23">H50</f>
        <v>0</v>
      </c>
      <c r="I49" s="13">
        <f t="shared" si="23"/>
        <v>489700</v>
      </c>
    </row>
    <row r="50" spans="1:9" ht="14.45" customHeight="1" x14ac:dyDescent="0.2">
      <c r="A50" s="29" t="s">
        <v>16</v>
      </c>
      <c r="B50" s="30" t="s">
        <v>10</v>
      </c>
      <c r="C50" s="30" t="s">
        <v>15</v>
      </c>
      <c r="D50" s="30" t="s">
        <v>24</v>
      </c>
      <c r="E50" s="30" t="s">
        <v>17</v>
      </c>
      <c r="F50" s="30" t="s">
        <v>0</v>
      </c>
      <c r="G50" s="13">
        <f>G51</f>
        <v>489700</v>
      </c>
      <c r="H50" s="13">
        <f t="shared" ref="H50:I50" si="24">H51</f>
        <v>0</v>
      </c>
      <c r="I50" s="13">
        <f t="shared" si="24"/>
        <v>489700</v>
      </c>
    </row>
    <row r="51" spans="1:9" ht="14.45" customHeight="1" x14ac:dyDescent="0.2">
      <c r="A51" s="29" t="s">
        <v>33</v>
      </c>
      <c r="B51" s="30" t="s">
        <v>10</v>
      </c>
      <c r="C51" s="30" t="s">
        <v>15</v>
      </c>
      <c r="D51" s="30" t="s">
        <v>24</v>
      </c>
      <c r="E51" s="30" t="s">
        <v>34</v>
      </c>
      <c r="F51" s="30" t="s">
        <v>0</v>
      </c>
      <c r="G51" s="13">
        <f>G52+G54+G53+G55+G56</f>
        <v>489700</v>
      </c>
      <c r="H51" s="13">
        <f t="shared" ref="H51:I51" si="25">H52+H54+H53+H55+H56</f>
        <v>0</v>
      </c>
      <c r="I51" s="13">
        <f t="shared" si="25"/>
        <v>489700</v>
      </c>
    </row>
    <row r="52" spans="1:9" ht="72.599999999999994" customHeight="1" x14ac:dyDescent="0.2">
      <c r="A52" s="29" t="s">
        <v>20</v>
      </c>
      <c r="B52" s="30" t="s">
        <v>10</v>
      </c>
      <c r="C52" s="30" t="s">
        <v>15</v>
      </c>
      <c r="D52" s="30" t="s">
        <v>24</v>
      </c>
      <c r="E52" s="31" t="s">
        <v>120</v>
      </c>
      <c r="F52" s="30" t="s">
        <v>21</v>
      </c>
      <c r="G52" s="13">
        <v>326267</v>
      </c>
      <c r="H52" s="11"/>
      <c r="I52" s="11">
        <f>G52+H52</f>
        <v>326267</v>
      </c>
    </row>
    <row r="53" spans="1:9" ht="66" customHeight="1" x14ac:dyDescent="0.2">
      <c r="A53" s="32" t="s">
        <v>20</v>
      </c>
      <c r="B53" s="30" t="s">
        <v>10</v>
      </c>
      <c r="C53" s="30" t="s">
        <v>15</v>
      </c>
      <c r="D53" s="30" t="s">
        <v>24</v>
      </c>
      <c r="E53" s="31" t="s">
        <v>120</v>
      </c>
      <c r="F53" s="30">
        <v>122</v>
      </c>
      <c r="G53" s="13">
        <v>64900</v>
      </c>
      <c r="H53" s="11">
        <v>0</v>
      </c>
      <c r="I53" s="11">
        <f>G53+H53</f>
        <v>64900</v>
      </c>
    </row>
    <row r="54" spans="1:9" ht="72.599999999999994" customHeight="1" x14ac:dyDescent="0.2">
      <c r="A54" s="29" t="s">
        <v>20</v>
      </c>
      <c r="B54" s="30" t="s">
        <v>10</v>
      </c>
      <c r="C54" s="30" t="s">
        <v>15</v>
      </c>
      <c r="D54" s="30" t="s">
        <v>24</v>
      </c>
      <c r="E54" s="31" t="s">
        <v>120</v>
      </c>
      <c r="F54" s="30" t="s">
        <v>22</v>
      </c>
      <c r="G54" s="13">
        <v>98533</v>
      </c>
      <c r="H54" s="11"/>
      <c r="I54" s="11">
        <f>G54+H54</f>
        <v>98533</v>
      </c>
    </row>
    <row r="55" spans="1:9" ht="30" hidden="1" customHeight="1" x14ac:dyDescent="0.2">
      <c r="A55" s="29" t="s">
        <v>25</v>
      </c>
      <c r="B55" s="30" t="s">
        <v>10</v>
      </c>
      <c r="C55" s="30" t="s">
        <v>15</v>
      </c>
      <c r="D55" s="30" t="s">
        <v>24</v>
      </c>
      <c r="E55" s="31" t="s">
        <v>120</v>
      </c>
      <c r="F55" s="30">
        <v>242</v>
      </c>
      <c r="G55" s="13"/>
      <c r="H55" s="11"/>
      <c r="I55" s="11">
        <f t="shared" ref="I55:I56" si="26">G55+H55</f>
        <v>0</v>
      </c>
    </row>
    <row r="56" spans="1:9" ht="30" hidden="1" customHeight="1" x14ac:dyDescent="0.2">
      <c r="A56" s="29" t="s">
        <v>25</v>
      </c>
      <c r="B56" s="30" t="s">
        <v>10</v>
      </c>
      <c r="C56" s="30" t="s">
        <v>15</v>
      </c>
      <c r="D56" s="30" t="s">
        <v>24</v>
      </c>
      <c r="E56" s="31" t="s">
        <v>120</v>
      </c>
      <c r="F56" s="30">
        <v>244</v>
      </c>
      <c r="G56" s="13"/>
      <c r="H56" s="11"/>
      <c r="I56" s="11">
        <f t="shared" si="26"/>
        <v>0</v>
      </c>
    </row>
    <row r="57" spans="1:9" ht="28.9" customHeight="1" x14ac:dyDescent="0.2">
      <c r="A57" s="57" t="s">
        <v>40</v>
      </c>
      <c r="B57" s="58" t="s">
        <v>10</v>
      </c>
      <c r="C57" s="53" t="s">
        <v>24</v>
      </c>
      <c r="D57" s="53" t="s">
        <v>0</v>
      </c>
      <c r="E57" s="53" t="s">
        <v>0</v>
      </c>
      <c r="F57" s="53" t="s">
        <v>0</v>
      </c>
      <c r="G57" s="54">
        <f>G58+G62</f>
        <v>493859</v>
      </c>
      <c r="H57" s="54">
        <f t="shared" ref="H57:I57" si="27">H58+H62</f>
        <v>-99409</v>
      </c>
      <c r="I57" s="54">
        <f t="shared" si="27"/>
        <v>394450</v>
      </c>
    </row>
    <row r="58" spans="1:9" ht="14.45" customHeight="1" x14ac:dyDescent="0.2">
      <c r="A58" s="59" t="s">
        <v>41</v>
      </c>
      <c r="B58" s="60" t="s">
        <v>10</v>
      </c>
      <c r="C58" s="61" t="s">
        <v>24</v>
      </c>
      <c r="D58" s="61" t="s">
        <v>28</v>
      </c>
      <c r="E58" s="61" t="s">
        <v>0</v>
      </c>
      <c r="F58" s="61" t="s">
        <v>0</v>
      </c>
      <c r="G58" s="62">
        <f t="shared" ref="G58:H60" si="28">G59</f>
        <v>15859</v>
      </c>
      <c r="H58" s="62">
        <f t="shared" si="28"/>
        <v>-5559</v>
      </c>
      <c r="I58" s="62">
        <f t="shared" ref="I58" si="29">I59</f>
        <v>10300</v>
      </c>
    </row>
    <row r="59" spans="1:9" ht="14.45" customHeight="1" x14ac:dyDescent="0.2">
      <c r="A59" s="29" t="s">
        <v>16</v>
      </c>
      <c r="B59" s="30" t="s">
        <v>10</v>
      </c>
      <c r="C59" s="30" t="s">
        <v>24</v>
      </c>
      <c r="D59" s="30" t="s">
        <v>28</v>
      </c>
      <c r="E59" s="30" t="s">
        <v>17</v>
      </c>
      <c r="F59" s="30" t="s">
        <v>0</v>
      </c>
      <c r="G59" s="13">
        <f t="shared" si="28"/>
        <v>15859</v>
      </c>
      <c r="H59" s="11">
        <f t="shared" si="28"/>
        <v>-5559</v>
      </c>
      <c r="I59" s="11">
        <f t="shared" ref="I59:I60" si="30">G59+H59</f>
        <v>10300</v>
      </c>
    </row>
    <row r="60" spans="1:9" ht="14.45" customHeight="1" x14ac:dyDescent="0.2">
      <c r="A60" s="29" t="s">
        <v>33</v>
      </c>
      <c r="B60" s="30" t="s">
        <v>10</v>
      </c>
      <c r="C60" s="30" t="s">
        <v>24</v>
      </c>
      <c r="D60" s="30" t="s">
        <v>28</v>
      </c>
      <c r="E60" s="30" t="s">
        <v>34</v>
      </c>
      <c r="F60" s="30" t="s">
        <v>0</v>
      </c>
      <c r="G60" s="13">
        <f t="shared" si="28"/>
        <v>15859</v>
      </c>
      <c r="H60" s="11">
        <f t="shared" si="28"/>
        <v>-5559</v>
      </c>
      <c r="I60" s="11">
        <f t="shared" si="30"/>
        <v>10300</v>
      </c>
    </row>
    <row r="61" spans="1:9" ht="28.9" customHeight="1" x14ac:dyDescent="0.2">
      <c r="A61" s="29" t="s">
        <v>25</v>
      </c>
      <c r="B61" s="30" t="s">
        <v>10</v>
      </c>
      <c r="C61" s="30" t="s">
        <v>24</v>
      </c>
      <c r="D61" s="30" t="s">
        <v>28</v>
      </c>
      <c r="E61" s="30" t="s">
        <v>34</v>
      </c>
      <c r="F61" s="30" t="s">
        <v>26</v>
      </c>
      <c r="G61" s="13">
        <v>15859</v>
      </c>
      <c r="H61" s="11">
        <v>-5559</v>
      </c>
      <c r="I61" s="11">
        <f>G61+H61</f>
        <v>10300</v>
      </c>
    </row>
    <row r="62" spans="1:9" ht="43.35" customHeight="1" x14ac:dyDescent="0.2">
      <c r="A62" s="59" t="s">
        <v>42</v>
      </c>
      <c r="B62" s="60" t="s">
        <v>10</v>
      </c>
      <c r="C62" s="61" t="s">
        <v>24</v>
      </c>
      <c r="D62" s="61" t="s">
        <v>43</v>
      </c>
      <c r="E62" s="61" t="s">
        <v>0</v>
      </c>
      <c r="F62" s="61" t="s">
        <v>0</v>
      </c>
      <c r="G62" s="62">
        <f>G63</f>
        <v>478000</v>
      </c>
      <c r="H62" s="62">
        <f>H63</f>
        <v>-93850</v>
      </c>
      <c r="I62" s="62">
        <f t="shared" ref="H62:I64" si="31">I63</f>
        <v>384150</v>
      </c>
    </row>
    <row r="63" spans="1:9" ht="28.9" customHeight="1" x14ac:dyDescent="0.2">
      <c r="A63" s="29" t="s">
        <v>44</v>
      </c>
      <c r="B63" s="30" t="s">
        <v>10</v>
      </c>
      <c r="C63" s="30" t="s">
        <v>24</v>
      </c>
      <c r="D63" s="30" t="s">
        <v>43</v>
      </c>
      <c r="E63" s="30" t="s">
        <v>45</v>
      </c>
      <c r="F63" s="30" t="s">
        <v>0</v>
      </c>
      <c r="G63" s="13">
        <f>G64</f>
        <v>478000</v>
      </c>
      <c r="H63" s="13">
        <f t="shared" si="31"/>
        <v>-93850</v>
      </c>
      <c r="I63" s="13">
        <f t="shared" si="31"/>
        <v>384150</v>
      </c>
    </row>
    <row r="64" spans="1:9" ht="43.35" customHeight="1" x14ac:dyDescent="0.2">
      <c r="A64" s="29" t="s">
        <v>46</v>
      </c>
      <c r="B64" s="30" t="s">
        <v>10</v>
      </c>
      <c r="C64" s="30" t="s">
        <v>24</v>
      </c>
      <c r="D64" s="30" t="s">
        <v>43</v>
      </c>
      <c r="E64" s="30" t="s">
        <v>47</v>
      </c>
      <c r="F64" s="30" t="s">
        <v>0</v>
      </c>
      <c r="G64" s="13">
        <f>G65</f>
        <v>478000</v>
      </c>
      <c r="H64" s="13">
        <f t="shared" si="31"/>
        <v>-93850</v>
      </c>
      <c r="I64" s="13">
        <f t="shared" si="31"/>
        <v>384150</v>
      </c>
    </row>
    <row r="65" spans="1:9" ht="28.9" customHeight="1" x14ac:dyDescent="0.2">
      <c r="A65" s="29" t="s">
        <v>25</v>
      </c>
      <c r="B65" s="30" t="s">
        <v>10</v>
      </c>
      <c r="C65" s="30" t="s">
        <v>24</v>
      </c>
      <c r="D65" s="30" t="s">
        <v>43</v>
      </c>
      <c r="E65" s="30" t="s">
        <v>47</v>
      </c>
      <c r="F65" s="30" t="s">
        <v>26</v>
      </c>
      <c r="G65" s="13">
        <v>478000</v>
      </c>
      <c r="H65" s="11">
        <v>-93850</v>
      </c>
      <c r="I65" s="11">
        <f>G65+H65</f>
        <v>384150</v>
      </c>
    </row>
    <row r="66" spans="1:9" ht="14.45" customHeight="1" x14ac:dyDescent="0.2">
      <c r="A66" s="57" t="s">
        <v>48</v>
      </c>
      <c r="B66" s="58" t="s">
        <v>10</v>
      </c>
      <c r="C66" s="53" t="s">
        <v>28</v>
      </c>
      <c r="D66" s="53" t="s">
        <v>0</v>
      </c>
      <c r="E66" s="53" t="s">
        <v>0</v>
      </c>
      <c r="F66" s="53" t="s">
        <v>0</v>
      </c>
      <c r="G66" s="54">
        <f>G67+G69+G73</f>
        <v>2373138.04</v>
      </c>
      <c r="H66" s="54">
        <f t="shared" ref="H66:I66" si="32">H67+H69+H73</f>
        <v>-123200</v>
      </c>
      <c r="I66" s="54">
        <f t="shared" si="32"/>
        <v>2249938.04</v>
      </c>
    </row>
    <row r="67" spans="1:9" ht="14.45" customHeight="1" x14ac:dyDescent="0.2">
      <c r="A67" s="63" t="s">
        <v>94</v>
      </c>
      <c r="B67" s="64">
        <v>806</v>
      </c>
      <c r="C67" s="65" t="s">
        <v>28</v>
      </c>
      <c r="D67" s="65" t="s">
        <v>61</v>
      </c>
      <c r="E67" s="65" t="s">
        <v>96</v>
      </c>
      <c r="F67" s="65"/>
      <c r="G67" s="62">
        <f>G68</f>
        <v>200000</v>
      </c>
      <c r="H67" s="62">
        <f t="shared" ref="H67:I67" si="33">H68</f>
        <v>-123200</v>
      </c>
      <c r="I67" s="62">
        <f t="shared" si="33"/>
        <v>76800</v>
      </c>
    </row>
    <row r="68" spans="1:9" ht="14.45" customHeight="1" x14ac:dyDescent="0.2">
      <c r="A68" s="66" t="s">
        <v>95</v>
      </c>
      <c r="B68" s="64">
        <v>806</v>
      </c>
      <c r="C68" s="67" t="s">
        <v>28</v>
      </c>
      <c r="D68" s="67" t="s">
        <v>61</v>
      </c>
      <c r="E68" s="67" t="s">
        <v>97</v>
      </c>
      <c r="F68" s="67">
        <v>244</v>
      </c>
      <c r="G68" s="13">
        <v>200000</v>
      </c>
      <c r="H68" s="11">
        <v>-123200</v>
      </c>
      <c r="I68" s="11">
        <f>G68+H68</f>
        <v>76800</v>
      </c>
    </row>
    <row r="69" spans="1:9" ht="14.45" customHeight="1" x14ac:dyDescent="0.2">
      <c r="A69" s="59" t="s">
        <v>49</v>
      </c>
      <c r="B69" s="60" t="s">
        <v>10</v>
      </c>
      <c r="C69" s="61" t="s">
        <v>28</v>
      </c>
      <c r="D69" s="61" t="s">
        <v>43</v>
      </c>
      <c r="E69" s="61" t="s">
        <v>51</v>
      </c>
      <c r="F69" s="61" t="s">
        <v>0</v>
      </c>
      <c r="G69" s="62">
        <f>G70</f>
        <v>1332738.04</v>
      </c>
      <c r="H69" s="62">
        <f t="shared" ref="H69:I69" si="34">H70</f>
        <v>0</v>
      </c>
      <c r="I69" s="62">
        <f t="shared" si="34"/>
        <v>1332738.04</v>
      </c>
    </row>
    <row r="70" spans="1:9" ht="28.9" customHeight="1" x14ac:dyDescent="0.2">
      <c r="A70" s="29" t="s">
        <v>50</v>
      </c>
      <c r="B70" s="30" t="s">
        <v>10</v>
      </c>
      <c r="C70" s="30" t="s">
        <v>28</v>
      </c>
      <c r="D70" s="30" t="s">
        <v>43</v>
      </c>
      <c r="E70" s="30" t="s">
        <v>51</v>
      </c>
      <c r="F70" s="30" t="s">
        <v>0</v>
      </c>
      <c r="G70" s="13">
        <f>G71</f>
        <v>1332738.04</v>
      </c>
      <c r="H70" s="13">
        <f t="shared" ref="H70:I71" si="35">H71</f>
        <v>0</v>
      </c>
      <c r="I70" s="13">
        <f t="shared" si="35"/>
        <v>1332738.04</v>
      </c>
    </row>
    <row r="71" spans="1:9" ht="14.45" customHeight="1" x14ac:dyDescent="0.2">
      <c r="A71" s="29" t="s">
        <v>52</v>
      </c>
      <c r="B71" s="30" t="s">
        <v>10</v>
      </c>
      <c r="C71" s="30" t="s">
        <v>28</v>
      </c>
      <c r="D71" s="30" t="s">
        <v>43</v>
      </c>
      <c r="E71" s="30" t="s">
        <v>53</v>
      </c>
      <c r="F71" s="30" t="s">
        <v>0</v>
      </c>
      <c r="G71" s="13">
        <f>G72</f>
        <v>1332738.04</v>
      </c>
      <c r="H71" s="13">
        <f t="shared" si="35"/>
        <v>0</v>
      </c>
      <c r="I71" s="13">
        <f t="shared" si="35"/>
        <v>1332738.04</v>
      </c>
    </row>
    <row r="72" spans="1:9" ht="28.9" customHeight="1" x14ac:dyDescent="0.2">
      <c r="A72" s="29" t="s">
        <v>25</v>
      </c>
      <c r="B72" s="30" t="s">
        <v>10</v>
      </c>
      <c r="C72" s="30" t="s">
        <v>28</v>
      </c>
      <c r="D72" s="30" t="s">
        <v>43</v>
      </c>
      <c r="E72" s="30" t="s">
        <v>53</v>
      </c>
      <c r="F72" s="30" t="s">
        <v>26</v>
      </c>
      <c r="G72" s="13">
        <v>1332738.04</v>
      </c>
      <c r="H72" s="11"/>
      <c r="I72" s="13">
        <f>G72+H72</f>
        <v>1332738.04</v>
      </c>
    </row>
    <row r="73" spans="1:9" ht="14.45" customHeight="1" x14ac:dyDescent="0.2">
      <c r="A73" s="59" t="s">
        <v>54</v>
      </c>
      <c r="B73" s="60" t="s">
        <v>10</v>
      </c>
      <c r="C73" s="61" t="s">
        <v>28</v>
      </c>
      <c r="D73" s="61" t="s">
        <v>55</v>
      </c>
      <c r="E73" s="61" t="s">
        <v>0</v>
      </c>
      <c r="F73" s="61" t="s">
        <v>0</v>
      </c>
      <c r="G73" s="62">
        <f>G74</f>
        <v>840400</v>
      </c>
      <c r="H73" s="62">
        <f t="shared" ref="H73:I73" si="36">H74</f>
        <v>0</v>
      </c>
      <c r="I73" s="62">
        <f t="shared" si="36"/>
        <v>840400</v>
      </c>
    </row>
    <row r="74" spans="1:9" ht="14.45" customHeight="1" x14ac:dyDescent="0.2">
      <c r="A74" s="29" t="s">
        <v>56</v>
      </c>
      <c r="B74" s="30" t="s">
        <v>10</v>
      </c>
      <c r="C74" s="30" t="s">
        <v>28</v>
      </c>
      <c r="D74" s="30" t="s">
        <v>55</v>
      </c>
      <c r="E74" s="30" t="s">
        <v>57</v>
      </c>
      <c r="F74" s="30" t="s">
        <v>0</v>
      </c>
      <c r="G74" s="13">
        <f>G75</f>
        <v>840400</v>
      </c>
      <c r="H74" s="13">
        <f t="shared" ref="H74:I75" si="37">H75</f>
        <v>0</v>
      </c>
      <c r="I74" s="13">
        <f t="shared" si="37"/>
        <v>840400</v>
      </c>
    </row>
    <row r="75" spans="1:9" ht="14.45" customHeight="1" x14ac:dyDescent="0.2">
      <c r="A75" s="29" t="s">
        <v>58</v>
      </c>
      <c r="B75" s="30" t="s">
        <v>10</v>
      </c>
      <c r="C75" s="30" t="s">
        <v>28</v>
      </c>
      <c r="D75" s="30" t="s">
        <v>55</v>
      </c>
      <c r="E75" s="30" t="s">
        <v>59</v>
      </c>
      <c r="F75" s="30" t="s">
        <v>0</v>
      </c>
      <c r="G75" s="13">
        <f>G76</f>
        <v>840400</v>
      </c>
      <c r="H75" s="13">
        <f t="shared" si="37"/>
        <v>0</v>
      </c>
      <c r="I75" s="13">
        <f t="shared" si="37"/>
        <v>840400</v>
      </c>
    </row>
    <row r="76" spans="1:9" ht="28.9" customHeight="1" x14ac:dyDescent="0.2">
      <c r="A76" s="32" t="s">
        <v>25</v>
      </c>
      <c r="B76" s="30" t="s">
        <v>10</v>
      </c>
      <c r="C76" s="30" t="s">
        <v>28</v>
      </c>
      <c r="D76" s="30" t="s">
        <v>55</v>
      </c>
      <c r="E76" s="30" t="s">
        <v>59</v>
      </c>
      <c r="F76" s="30" t="s">
        <v>26</v>
      </c>
      <c r="G76" s="13">
        <v>840400</v>
      </c>
      <c r="H76" s="11">
        <v>0</v>
      </c>
      <c r="I76" s="13">
        <f>G76+H76</f>
        <v>840400</v>
      </c>
    </row>
    <row r="77" spans="1:9" ht="14.45" customHeight="1" x14ac:dyDescent="0.2">
      <c r="A77" s="57" t="s">
        <v>60</v>
      </c>
      <c r="B77" s="58" t="s">
        <v>10</v>
      </c>
      <c r="C77" s="53" t="s">
        <v>61</v>
      </c>
      <c r="D77" s="53" t="s">
        <v>0</v>
      </c>
      <c r="E77" s="53" t="s">
        <v>0</v>
      </c>
      <c r="F77" s="53" t="s">
        <v>0</v>
      </c>
      <c r="G77" s="54">
        <f>G81+G78</f>
        <v>11211440.5</v>
      </c>
      <c r="H77" s="54">
        <f t="shared" ref="H77:I77" si="38">H81+H78</f>
        <v>-31218.84</v>
      </c>
      <c r="I77" s="54">
        <f t="shared" si="38"/>
        <v>11180221.66</v>
      </c>
    </row>
    <row r="78" spans="1:9" ht="14.45" customHeight="1" x14ac:dyDescent="0.2">
      <c r="A78" s="68" t="s">
        <v>121</v>
      </c>
      <c r="B78" s="69">
        <v>806</v>
      </c>
      <c r="C78" s="70" t="s">
        <v>61</v>
      </c>
      <c r="D78" s="70" t="s">
        <v>13</v>
      </c>
      <c r="E78" s="71"/>
      <c r="F78" s="71"/>
      <c r="G78" s="72">
        <f>G79+G80</f>
        <v>6328869.8100000005</v>
      </c>
      <c r="H78" s="72">
        <f t="shared" ref="H78:I78" si="39">H79+H80</f>
        <v>0</v>
      </c>
      <c r="I78" s="72">
        <f t="shared" si="39"/>
        <v>6328869.8100000005</v>
      </c>
    </row>
    <row r="79" spans="1:9" ht="27.75" customHeight="1" x14ac:dyDescent="0.2">
      <c r="A79" s="73" t="s">
        <v>122</v>
      </c>
      <c r="B79" s="74" t="s">
        <v>10</v>
      </c>
      <c r="C79" s="75" t="s">
        <v>61</v>
      </c>
      <c r="D79" s="75" t="s">
        <v>13</v>
      </c>
      <c r="E79" s="76" t="s">
        <v>123</v>
      </c>
      <c r="F79" s="76">
        <v>243</v>
      </c>
      <c r="G79" s="34">
        <v>4581000</v>
      </c>
      <c r="H79" s="14"/>
      <c r="I79" s="14">
        <f>G79+H79</f>
        <v>4581000</v>
      </c>
    </row>
    <row r="80" spans="1:9" ht="30" customHeight="1" x14ac:dyDescent="0.2">
      <c r="A80" s="73" t="s">
        <v>25</v>
      </c>
      <c r="B80" s="74" t="s">
        <v>10</v>
      </c>
      <c r="C80" s="75" t="s">
        <v>61</v>
      </c>
      <c r="D80" s="75" t="s">
        <v>13</v>
      </c>
      <c r="E80" s="76" t="s">
        <v>123</v>
      </c>
      <c r="F80" s="76">
        <v>244</v>
      </c>
      <c r="G80" s="34">
        <v>1747869.81</v>
      </c>
      <c r="H80" s="14"/>
      <c r="I80" s="14">
        <f>G80+H80</f>
        <v>1747869.81</v>
      </c>
    </row>
    <row r="81" spans="1:9" ht="14.45" customHeight="1" x14ac:dyDescent="0.2">
      <c r="A81" s="59" t="s">
        <v>62</v>
      </c>
      <c r="B81" s="60" t="s">
        <v>10</v>
      </c>
      <c r="C81" s="61" t="s">
        <v>61</v>
      </c>
      <c r="D81" s="61" t="s">
        <v>24</v>
      </c>
      <c r="E81" s="61" t="s">
        <v>0</v>
      </c>
      <c r="F81" s="61" t="s">
        <v>0</v>
      </c>
      <c r="G81" s="62">
        <f>G82</f>
        <v>4882570.6900000004</v>
      </c>
      <c r="H81" s="62">
        <f t="shared" ref="H81:I81" si="40">H82</f>
        <v>-31218.84</v>
      </c>
      <c r="I81" s="62">
        <f t="shared" si="40"/>
        <v>4851351.8500000006</v>
      </c>
    </row>
    <row r="82" spans="1:9" ht="27" customHeight="1" x14ac:dyDescent="0.2">
      <c r="A82" s="29" t="s">
        <v>63</v>
      </c>
      <c r="B82" s="30" t="s">
        <v>10</v>
      </c>
      <c r="C82" s="30" t="s">
        <v>61</v>
      </c>
      <c r="D82" s="30" t="s">
        <v>24</v>
      </c>
      <c r="E82" s="30" t="s">
        <v>64</v>
      </c>
      <c r="F82" s="30" t="s">
        <v>0</v>
      </c>
      <c r="G82" s="13">
        <f>G83</f>
        <v>4882570.6900000004</v>
      </c>
      <c r="H82" s="13">
        <f t="shared" ref="H82:I82" si="41">H83</f>
        <v>-31218.84</v>
      </c>
      <c r="I82" s="13">
        <f t="shared" si="41"/>
        <v>4851351.8500000006</v>
      </c>
    </row>
    <row r="83" spans="1:9" ht="28.9" customHeight="1" x14ac:dyDescent="0.2">
      <c r="A83" s="29" t="s">
        <v>65</v>
      </c>
      <c r="B83" s="30" t="s">
        <v>10</v>
      </c>
      <c r="C83" s="30" t="s">
        <v>61</v>
      </c>
      <c r="D83" s="30" t="s">
        <v>24</v>
      </c>
      <c r="E83" s="30" t="s">
        <v>66</v>
      </c>
      <c r="F83" s="30" t="s">
        <v>0</v>
      </c>
      <c r="G83" s="13">
        <f>G84</f>
        <v>4882570.6900000004</v>
      </c>
      <c r="H83" s="13">
        <f t="shared" ref="H83:I83" si="42">H84</f>
        <v>-31218.84</v>
      </c>
      <c r="I83" s="13">
        <f t="shared" si="42"/>
        <v>4851351.8500000006</v>
      </c>
    </row>
    <row r="84" spans="1:9" ht="28.9" customHeight="1" x14ac:dyDescent="0.2">
      <c r="A84" s="29" t="s">
        <v>25</v>
      </c>
      <c r="B84" s="30" t="s">
        <v>10</v>
      </c>
      <c r="C84" s="30" t="s">
        <v>61</v>
      </c>
      <c r="D84" s="30" t="s">
        <v>24</v>
      </c>
      <c r="E84" s="30" t="s">
        <v>66</v>
      </c>
      <c r="F84" s="30" t="s">
        <v>26</v>
      </c>
      <c r="G84" s="13">
        <v>4882570.6900000004</v>
      </c>
      <c r="H84" s="11">
        <v>-31218.84</v>
      </c>
      <c r="I84" s="11">
        <f>G84+H84</f>
        <v>4851351.8500000006</v>
      </c>
    </row>
    <row r="85" spans="1:9" ht="14.45" customHeight="1" x14ac:dyDescent="0.2">
      <c r="A85" s="57" t="s">
        <v>67</v>
      </c>
      <c r="B85" s="58" t="s">
        <v>10</v>
      </c>
      <c r="C85" s="53" t="s">
        <v>68</v>
      </c>
      <c r="D85" s="53" t="s">
        <v>0</v>
      </c>
      <c r="E85" s="53" t="s">
        <v>0</v>
      </c>
      <c r="F85" s="53" t="s">
        <v>0</v>
      </c>
      <c r="G85" s="54">
        <f>G86</f>
        <v>830000</v>
      </c>
      <c r="H85" s="54">
        <f t="shared" ref="H85:I88" si="43">H86</f>
        <v>0</v>
      </c>
      <c r="I85" s="54">
        <f t="shared" si="43"/>
        <v>830000</v>
      </c>
    </row>
    <row r="86" spans="1:9" ht="14.45" customHeight="1" x14ac:dyDescent="0.2">
      <c r="A86" s="55" t="s">
        <v>69</v>
      </c>
      <c r="B86" s="56" t="s">
        <v>10</v>
      </c>
      <c r="C86" s="30" t="s">
        <v>68</v>
      </c>
      <c r="D86" s="30" t="s">
        <v>28</v>
      </c>
      <c r="E86" s="30" t="s">
        <v>0</v>
      </c>
      <c r="F86" s="30" t="s">
        <v>0</v>
      </c>
      <c r="G86" s="13">
        <f>G87</f>
        <v>830000</v>
      </c>
      <c r="H86" s="13">
        <f t="shared" si="43"/>
        <v>0</v>
      </c>
      <c r="I86" s="13">
        <f t="shared" si="43"/>
        <v>830000</v>
      </c>
    </row>
    <row r="87" spans="1:9" ht="28.9" customHeight="1" x14ac:dyDescent="0.2">
      <c r="A87" s="29" t="s">
        <v>70</v>
      </c>
      <c r="B87" s="30" t="s">
        <v>10</v>
      </c>
      <c r="C87" s="30" t="s">
        <v>68</v>
      </c>
      <c r="D87" s="30" t="s">
        <v>28</v>
      </c>
      <c r="E87" s="30" t="s">
        <v>71</v>
      </c>
      <c r="F87" s="30" t="s">
        <v>0</v>
      </c>
      <c r="G87" s="13">
        <f>G88</f>
        <v>830000</v>
      </c>
      <c r="H87" s="13">
        <f t="shared" si="43"/>
        <v>0</v>
      </c>
      <c r="I87" s="13">
        <f t="shared" si="43"/>
        <v>830000</v>
      </c>
    </row>
    <row r="88" spans="1:9" ht="14.45" customHeight="1" x14ac:dyDescent="0.2">
      <c r="A88" s="29" t="s">
        <v>72</v>
      </c>
      <c r="B88" s="30" t="s">
        <v>10</v>
      </c>
      <c r="C88" s="30" t="s">
        <v>68</v>
      </c>
      <c r="D88" s="30" t="s">
        <v>28</v>
      </c>
      <c r="E88" s="30" t="s">
        <v>73</v>
      </c>
      <c r="F88" s="30" t="s">
        <v>0</v>
      </c>
      <c r="G88" s="13">
        <f>G89</f>
        <v>830000</v>
      </c>
      <c r="H88" s="13">
        <f t="shared" si="43"/>
        <v>0</v>
      </c>
      <c r="I88" s="13">
        <f t="shared" si="43"/>
        <v>830000</v>
      </c>
    </row>
    <row r="89" spans="1:9" ht="28.9" customHeight="1" x14ac:dyDescent="0.2">
      <c r="A89" s="29" t="s">
        <v>25</v>
      </c>
      <c r="B89" s="30" t="s">
        <v>10</v>
      </c>
      <c r="C89" s="30" t="s">
        <v>68</v>
      </c>
      <c r="D89" s="30" t="s">
        <v>28</v>
      </c>
      <c r="E89" s="30" t="s">
        <v>73</v>
      </c>
      <c r="F89" s="30" t="s">
        <v>26</v>
      </c>
      <c r="G89" s="13">
        <v>830000</v>
      </c>
      <c r="H89" s="11">
        <v>0</v>
      </c>
      <c r="I89" s="11">
        <f>G89+H89</f>
        <v>830000</v>
      </c>
    </row>
    <row r="90" spans="1:9" ht="14.45" customHeight="1" x14ac:dyDescent="0.2">
      <c r="A90" s="57" t="s">
        <v>74</v>
      </c>
      <c r="B90" s="58" t="s">
        <v>10</v>
      </c>
      <c r="C90" s="53" t="s">
        <v>75</v>
      </c>
      <c r="D90" s="53" t="s">
        <v>0</v>
      </c>
      <c r="E90" s="53" t="s">
        <v>0</v>
      </c>
      <c r="F90" s="53" t="s">
        <v>0</v>
      </c>
      <c r="G90" s="54">
        <f>G93+G91</f>
        <v>722000</v>
      </c>
      <c r="H90" s="54">
        <f t="shared" ref="H90:I90" si="44">H93+H91</f>
        <v>52510</v>
      </c>
      <c r="I90" s="54">
        <f t="shared" si="44"/>
        <v>774510</v>
      </c>
    </row>
    <row r="91" spans="1:9" s="3" customFormat="1" ht="14.45" customHeight="1" x14ac:dyDescent="0.2">
      <c r="A91" s="77" t="s">
        <v>129</v>
      </c>
      <c r="B91" s="78">
        <v>806</v>
      </c>
      <c r="C91" s="79">
        <v>10</v>
      </c>
      <c r="D91" s="30" t="s">
        <v>13</v>
      </c>
      <c r="E91" s="79" t="s">
        <v>34</v>
      </c>
      <c r="F91" s="79"/>
      <c r="G91" s="80">
        <f>G92</f>
        <v>35000</v>
      </c>
      <c r="H91" s="80">
        <f t="shared" ref="H91:I91" si="45">H92</f>
        <v>0</v>
      </c>
      <c r="I91" s="80">
        <f t="shared" si="45"/>
        <v>35000</v>
      </c>
    </row>
    <row r="92" spans="1:9" s="3" customFormat="1" ht="14.45" customHeight="1" x14ac:dyDescent="0.2">
      <c r="A92" s="81" t="s">
        <v>130</v>
      </c>
      <c r="B92" s="56" t="s">
        <v>10</v>
      </c>
      <c r="C92" s="30" t="s">
        <v>75</v>
      </c>
      <c r="D92" s="30" t="s">
        <v>13</v>
      </c>
      <c r="E92" s="76" t="s">
        <v>131</v>
      </c>
      <c r="F92" s="76"/>
      <c r="G92" s="34">
        <v>35000</v>
      </c>
      <c r="H92" s="34">
        <v>0</v>
      </c>
      <c r="I92" s="34">
        <f>G92+H92</f>
        <v>35000</v>
      </c>
    </row>
    <row r="93" spans="1:9" ht="14.45" customHeight="1" x14ac:dyDescent="0.2">
      <c r="A93" s="55" t="s">
        <v>76</v>
      </c>
      <c r="B93" s="56" t="s">
        <v>10</v>
      </c>
      <c r="C93" s="30" t="s">
        <v>75</v>
      </c>
      <c r="D93" s="30" t="s">
        <v>24</v>
      </c>
      <c r="E93" s="30" t="s">
        <v>0</v>
      </c>
      <c r="F93" s="30" t="s">
        <v>0</v>
      </c>
      <c r="G93" s="13">
        <f>G94</f>
        <v>687000</v>
      </c>
      <c r="H93" s="13">
        <f t="shared" ref="H93:I93" si="46">H94</f>
        <v>52510</v>
      </c>
      <c r="I93" s="13">
        <f t="shared" si="46"/>
        <v>739510</v>
      </c>
    </row>
    <row r="94" spans="1:9" ht="28.9" customHeight="1" x14ac:dyDescent="0.2">
      <c r="A94" s="82" t="s">
        <v>107</v>
      </c>
      <c r="B94" s="30" t="s">
        <v>10</v>
      </c>
      <c r="C94" s="30" t="s">
        <v>75</v>
      </c>
      <c r="D94" s="30" t="s">
        <v>24</v>
      </c>
      <c r="E94" s="30" t="s">
        <v>77</v>
      </c>
      <c r="F94" s="30" t="s">
        <v>0</v>
      </c>
      <c r="G94" s="13">
        <f>G95</f>
        <v>687000</v>
      </c>
      <c r="H94" s="13">
        <f t="shared" ref="H94:I94" si="47">H95</f>
        <v>52510</v>
      </c>
      <c r="I94" s="13">
        <f t="shared" si="47"/>
        <v>739510</v>
      </c>
    </row>
    <row r="95" spans="1:9" ht="28.9" customHeight="1" x14ac:dyDescent="0.2">
      <c r="A95" s="29" t="s">
        <v>78</v>
      </c>
      <c r="B95" s="30" t="s">
        <v>10</v>
      </c>
      <c r="C95" s="30" t="s">
        <v>75</v>
      </c>
      <c r="D95" s="30" t="s">
        <v>24</v>
      </c>
      <c r="E95" s="83" t="s">
        <v>108</v>
      </c>
      <c r="F95" s="30" t="s">
        <v>0</v>
      </c>
      <c r="G95" s="13">
        <f>G96</f>
        <v>687000</v>
      </c>
      <c r="H95" s="13">
        <f t="shared" ref="H95:I95" si="48">H96</f>
        <v>52510</v>
      </c>
      <c r="I95" s="13">
        <f t="shared" si="48"/>
        <v>739510</v>
      </c>
    </row>
    <row r="96" spans="1:9" ht="28.9" customHeight="1" x14ac:dyDescent="0.2">
      <c r="A96" s="29" t="s">
        <v>110</v>
      </c>
      <c r="B96" s="30" t="s">
        <v>10</v>
      </c>
      <c r="C96" s="30" t="s">
        <v>75</v>
      </c>
      <c r="D96" s="30" t="s">
        <v>24</v>
      </c>
      <c r="E96" s="83" t="s">
        <v>109</v>
      </c>
      <c r="F96" s="30"/>
      <c r="G96" s="13">
        <f>G97+G98</f>
        <v>687000</v>
      </c>
      <c r="H96" s="13">
        <f t="shared" ref="H96:I96" si="49">H97+H98</f>
        <v>52510</v>
      </c>
      <c r="I96" s="13">
        <f t="shared" si="49"/>
        <v>739510</v>
      </c>
    </row>
    <row r="97" spans="1:9" ht="28.9" customHeight="1" x14ac:dyDescent="0.2">
      <c r="A97" s="29" t="s">
        <v>25</v>
      </c>
      <c r="B97" s="30" t="s">
        <v>10</v>
      </c>
      <c r="C97" s="30" t="s">
        <v>75</v>
      </c>
      <c r="D97" s="30" t="s">
        <v>24</v>
      </c>
      <c r="E97" s="83" t="s">
        <v>109</v>
      </c>
      <c r="F97" s="30" t="s">
        <v>26</v>
      </c>
      <c r="G97" s="13">
        <v>150000</v>
      </c>
      <c r="H97" s="11">
        <v>0</v>
      </c>
      <c r="I97" s="11">
        <f>G97+H97</f>
        <v>150000</v>
      </c>
    </row>
    <row r="98" spans="1:9" ht="14.45" customHeight="1" x14ac:dyDescent="0.2">
      <c r="A98" s="29" t="s">
        <v>79</v>
      </c>
      <c r="B98" s="30" t="s">
        <v>10</v>
      </c>
      <c r="C98" s="30" t="s">
        <v>75</v>
      </c>
      <c r="D98" s="30" t="s">
        <v>24</v>
      </c>
      <c r="E98" s="83" t="s">
        <v>109</v>
      </c>
      <c r="F98" s="30" t="s">
        <v>80</v>
      </c>
      <c r="G98" s="13">
        <v>537000</v>
      </c>
      <c r="H98" s="11">
        <v>52510</v>
      </c>
      <c r="I98" s="11">
        <f>G98+H98</f>
        <v>589510</v>
      </c>
    </row>
    <row r="99" spans="1:9" ht="14.45" customHeight="1" x14ac:dyDescent="0.2">
      <c r="A99" s="57" t="s">
        <v>81</v>
      </c>
      <c r="B99" s="58" t="s">
        <v>10</v>
      </c>
      <c r="C99" s="53" t="s">
        <v>82</v>
      </c>
      <c r="D99" s="53" t="s">
        <v>0</v>
      </c>
      <c r="E99" s="53" t="s">
        <v>0</v>
      </c>
      <c r="F99" s="53" t="s">
        <v>0</v>
      </c>
      <c r="G99" s="54">
        <f>G100</f>
        <v>329108.96000000002</v>
      </c>
      <c r="H99" s="54">
        <f t="shared" ref="H99:I102" si="50">H100</f>
        <v>0</v>
      </c>
      <c r="I99" s="54">
        <f t="shared" si="50"/>
        <v>329108.96000000002</v>
      </c>
    </row>
    <row r="100" spans="1:9" ht="14.45" customHeight="1" x14ac:dyDescent="0.2">
      <c r="A100" s="55" t="s">
        <v>83</v>
      </c>
      <c r="B100" s="56" t="s">
        <v>10</v>
      </c>
      <c r="C100" s="30" t="s">
        <v>82</v>
      </c>
      <c r="D100" s="30" t="s">
        <v>61</v>
      </c>
      <c r="E100" s="30" t="s">
        <v>0</v>
      </c>
      <c r="F100" s="30" t="s">
        <v>0</v>
      </c>
      <c r="G100" s="13">
        <f>G101</f>
        <v>329108.96000000002</v>
      </c>
      <c r="H100" s="13">
        <f t="shared" si="50"/>
        <v>0</v>
      </c>
      <c r="I100" s="13">
        <f t="shared" si="50"/>
        <v>329108.96000000002</v>
      </c>
    </row>
    <row r="101" spans="1:9" ht="28.9" customHeight="1" x14ac:dyDescent="0.2">
      <c r="A101" s="29" t="s">
        <v>84</v>
      </c>
      <c r="B101" s="30" t="s">
        <v>10</v>
      </c>
      <c r="C101" s="30" t="s">
        <v>82</v>
      </c>
      <c r="D101" s="30" t="s">
        <v>61</v>
      </c>
      <c r="E101" s="30" t="s">
        <v>85</v>
      </c>
      <c r="F101" s="30" t="s">
        <v>0</v>
      </c>
      <c r="G101" s="13">
        <f>G102</f>
        <v>329108.96000000002</v>
      </c>
      <c r="H101" s="13">
        <f t="shared" si="50"/>
        <v>0</v>
      </c>
      <c r="I101" s="13">
        <f t="shared" si="50"/>
        <v>329108.96000000002</v>
      </c>
    </row>
    <row r="102" spans="1:9" ht="14.45" customHeight="1" x14ac:dyDescent="0.2">
      <c r="A102" s="29" t="s">
        <v>86</v>
      </c>
      <c r="B102" s="30" t="s">
        <v>10</v>
      </c>
      <c r="C102" s="30" t="s">
        <v>82</v>
      </c>
      <c r="D102" s="30" t="s">
        <v>61</v>
      </c>
      <c r="E102" s="30" t="s">
        <v>87</v>
      </c>
      <c r="F102" s="30" t="s">
        <v>0</v>
      </c>
      <c r="G102" s="13">
        <f>G103</f>
        <v>329108.96000000002</v>
      </c>
      <c r="H102" s="13">
        <f t="shared" si="50"/>
        <v>0</v>
      </c>
      <c r="I102" s="13">
        <f t="shared" si="50"/>
        <v>329108.96000000002</v>
      </c>
    </row>
    <row r="103" spans="1:9" ht="28.9" customHeight="1" x14ac:dyDescent="0.2">
      <c r="A103" s="29" t="s">
        <v>25</v>
      </c>
      <c r="B103" s="30" t="s">
        <v>10</v>
      </c>
      <c r="C103" s="30" t="s">
        <v>82</v>
      </c>
      <c r="D103" s="30" t="s">
        <v>61</v>
      </c>
      <c r="E103" s="30" t="s">
        <v>87</v>
      </c>
      <c r="F103" s="30" t="s">
        <v>26</v>
      </c>
      <c r="G103" s="13">
        <v>329108.96000000002</v>
      </c>
      <c r="H103" s="11">
        <v>0</v>
      </c>
      <c r="I103" s="11">
        <f>G103+H103</f>
        <v>329108.96000000002</v>
      </c>
    </row>
    <row r="104" spans="1:9" s="4" customFormat="1" ht="28.9" customHeight="1" x14ac:dyDescent="0.2">
      <c r="A104" s="84" t="s">
        <v>132</v>
      </c>
      <c r="B104" s="37">
        <v>806</v>
      </c>
      <c r="C104" s="37">
        <v>13</v>
      </c>
      <c r="D104" s="38" t="s">
        <v>13</v>
      </c>
      <c r="E104" s="37"/>
      <c r="F104" s="37"/>
      <c r="G104" s="85">
        <f>G105</f>
        <v>22000</v>
      </c>
      <c r="H104" s="85">
        <f t="shared" ref="H104:I105" si="51">H105</f>
        <v>-751.74</v>
      </c>
      <c r="I104" s="85">
        <f t="shared" si="51"/>
        <v>21248.26</v>
      </c>
    </row>
    <row r="105" spans="1:9" s="4" customFormat="1" ht="28.9" customHeight="1" x14ac:dyDescent="0.2">
      <c r="A105" s="6" t="s">
        <v>132</v>
      </c>
      <c r="B105" s="41">
        <v>806</v>
      </c>
      <c r="C105" s="41">
        <v>13</v>
      </c>
      <c r="D105" s="42" t="s">
        <v>13</v>
      </c>
      <c r="E105" s="41" t="s">
        <v>133</v>
      </c>
      <c r="F105" s="41"/>
      <c r="G105" s="86">
        <f>G106</f>
        <v>22000</v>
      </c>
      <c r="H105" s="86">
        <f t="shared" si="51"/>
        <v>-751.74</v>
      </c>
      <c r="I105" s="86">
        <f t="shared" si="51"/>
        <v>21248.26</v>
      </c>
    </row>
    <row r="106" spans="1:9" s="4" customFormat="1" ht="28.9" customHeight="1" x14ac:dyDescent="0.2">
      <c r="A106" s="7" t="s">
        <v>132</v>
      </c>
      <c r="B106" s="49">
        <v>806</v>
      </c>
      <c r="C106" s="49">
        <v>13</v>
      </c>
      <c r="D106" s="50" t="s">
        <v>13</v>
      </c>
      <c r="E106" s="49" t="s">
        <v>133</v>
      </c>
      <c r="F106" s="49">
        <v>730</v>
      </c>
      <c r="G106" s="12">
        <v>22000</v>
      </c>
      <c r="H106" s="11">
        <v>-751.74</v>
      </c>
      <c r="I106" s="11">
        <f>G106+H106</f>
        <v>21248.26</v>
      </c>
    </row>
    <row r="107" spans="1:9" ht="28.9" customHeight="1" x14ac:dyDescent="0.2">
      <c r="A107" s="57" t="s">
        <v>88</v>
      </c>
      <c r="B107" s="58" t="s">
        <v>10</v>
      </c>
      <c r="C107" s="53" t="s">
        <v>89</v>
      </c>
      <c r="D107" s="53" t="s">
        <v>0</v>
      </c>
      <c r="E107" s="53" t="s">
        <v>0</v>
      </c>
      <c r="F107" s="53" t="s">
        <v>0</v>
      </c>
      <c r="G107" s="54">
        <f>G108</f>
        <v>815781.34</v>
      </c>
      <c r="H107" s="54">
        <f t="shared" ref="H107:I107" si="52">H108</f>
        <v>0</v>
      </c>
      <c r="I107" s="54">
        <f t="shared" si="52"/>
        <v>815781.34</v>
      </c>
    </row>
    <row r="108" spans="1:9" ht="14.45" customHeight="1" x14ac:dyDescent="0.2">
      <c r="A108" s="55" t="s">
        <v>90</v>
      </c>
      <c r="B108" s="56" t="s">
        <v>10</v>
      </c>
      <c r="C108" s="30" t="s">
        <v>89</v>
      </c>
      <c r="D108" s="30" t="s">
        <v>24</v>
      </c>
      <c r="E108" s="30" t="s">
        <v>0</v>
      </c>
      <c r="F108" s="30" t="s">
        <v>0</v>
      </c>
      <c r="G108" s="13">
        <f>G109</f>
        <v>815781.34</v>
      </c>
      <c r="H108" s="13">
        <f t="shared" ref="H108:I108" si="53">H109</f>
        <v>0</v>
      </c>
      <c r="I108" s="13">
        <f t="shared" si="53"/>
        <v>815781.34</v>
      </c>
    </row>
    <row r="109" spans="1:9" ht="14.45" customHeight="1" x14ac:dyDescent="0.2">
      <c r="A109" s="29" t="s">
        <v>16</v>
      </c>
      <c r="B109" s="30" t="s">
        <v>10</v>
      </c>
      <c r="C109" s="30" t="s">
        <v>89</v>
      </c>
      <c r="D109" s="30" t="s">
        <v>24</v>
      </c>
      <c r="E109" s="30" t="s">
        <v>17</v>
      </c>
      <c r="F109" s="30" t="s">
        <v>0</v>
      </c>
      <c r="G109" s="13">
        <f>G110</f>
        <v>815781.34</v>
      </c>
      <c r="H109" s="13">
        <f t="shared" ref="H109:I109" si="54">H110</f>
        <v>0</v>
      </c>
      <c r="I109" s="13">
        <f t="shared" si="54"/>
        <v>815781.34</v>
      </c>
    </row>
    <row r="110" spans="1:9" ht="14.45" customHeight="1" x14ac:dyDescent="0.2">
      <c r="A110" s="29" t="s">
        <v>91</v>
      </c>
      <c r="B110" s="30" t="s">
        <v>10</v>
      </c>
      <c r="C110" s="30" t="s">
        <v>89</v>
      </c>
      <c r="D110" s="30" t="s">
        <v>24</v>
      </c>
      <c r="E110" s="30" t="s">
        <v>92</v>
      </c>
      <c r="F110" s="30" t="s">
        <v>0</v>
      </c>
      <c r="G110" s="13">
        <f>G111+G112</f>
        <v>815781.34</v>
      </c>
      <c r="H110" s="13">
        <f t="shared" ref="H110:I110" si="55">H111+H112</f>
        <v>0</v>
      </c>
      <c r="I110" s="13">
        <f t="shared" si="55"/>
        <v>815781.34</v>
      </c>
    </row>
    <row r="111" spans="1:9" ht="14.45" customHeight="1" x14ac:dyDescent="0.2">
      <c r="A111" s="29" t="s">
        <v>91</v>
      </c>
      <c r="B111" s="30" t="s">
        <v>10</v>
      </c>
      <c r="C111" s="30" t="s">
        <v>89</v>
      </c>
      <c r="D111" s="30" t="s">
        <v>24</v>
      </c>
      <c r="E111" s="31" t="s">
        <v>124</v>
      </c>
      <c r="F111" s="30" t="s">
        <v>93</v>
      </c>
      <c r="G111" s="13">
        <v>615781.34</v>
      </c>
      <c r="H111" s="11"/>
      <c r="I111" s="11">
        <f>G111+H111</f>
        <v>615781.34</v>
      </c>
    </row>
    <row r="112" spans="1:9" x14ac:dyDescent="0.2">
      <c r="A112" s="29" t="s">
        <v>91</v>
      </c>
      <c r="B112" s="30" t="s">
        <v>10</v>
      </c>
      <c r="C112" s="30" t="s">
        <v>89</v>
      </c>
      <c r="D112" s="30" t="s">
        <v>24</v>
      </c>
      <c r="E112" s="31" t="s">
        <v>125</v>
      </c>
      <c r="F112" s="30">
        <v>540</v>
      </c>
      <c r="G112" s="11">
        <v>200000</v>
      </c>
      <c r="H112" s="11"/>
      <c r="I112" s="11">
        <f>G112+H112</f>
        <v>200000</v>
      </c>
    </row>
  </sheetData>
  <mergeCells count="2">
    <mergeCell ref="A2:I2"/>
    <mergeCell ref="A3:I3"/>
  </mergeCells>
  <pageMargins left="0.78740157480314965" right="0.39370078740157483" top="0.39370078740157483" bottom="0.39370078740157483" header="0.31496062992125984" footer="0.31496062992125984"/>
  <pageSetup paperSize="9" scale="64" orientation="portrait" r:id="rId1"/>
  <headerFooter>
    <oddFooter>&amp;C&amp;P из &amp;N</oddFooter>
  </headerFooter>
  <rowBreaks count="1" manualBreakCount="1">
    <brk id="58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2017-12-26T07:20:36Z</dcterms:modified>
</cp:coreProperties>
</file>