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Основной" sheetId="1" r:id="rId1"/>
  </sheets>
  <definedNames>
    <definedName name="_xlnm.Print_Titles" localSheetId="0">Основной!$A:$A</definedName>
  </definedNames>
  <calcPr calcId="162913"/>
</workbook>
</file>

<file path=xl/calcChain.xml><?xml version="1.0" encoding="utf-8"?>
<calcChain xmlns="http://schemas.openxmlformats.org/spreadsheetml/2006/main">
  <c r="AA8" i="1" l="1"/>
  <c r="K8" i="1"/>
  <c r="W13" i="1" l="1"/>
  <c r="W5" i="1" l="1"/>
  <c r="AA12" i="1" l="1"/>
  <c r="AA10" i="1"/>
  <c r="AA9" i="1"/>
  <c r="AA5" i="1"/>
  <c r="O8" i="1" l="1"/>
  <c r="O9" i="1"/>
  <c r="O12" i="1" l="1"/>
  <c r="O13" i="1"/>
  <c r="Q8" i="1" l="1"/>
  <c r="U5" i="1" l="1"/>
  <c r="W10" i="1"/>
  <c r="Y8" i="1" l="1"/>
  <c r="Y12" i="1"/>
  <c r="AC8" i="1"/>
  <c r="AC5" i="1"/>
  <c r="AA13" i="1"/>
  <c r="AA11" i="1"/>
  <c r="AA7" i="1"/>
  <c r="AA6" i="1"/>
  <c r="AC13" i="1" l="1"/>
  <c r="AC12" i="1"/>
  <c r="AC11" i="1"/>
  <c r="AC10" i="1"/>
  <c r="AC9" i="1"/>
  <c r="AC7" i="1"/>
  <c r="AC6" i="1"/>
  <c r="Y13" i="1"/>
  <c r="Y11" i="1"/>
  <c r="Y10" i="1"/>
  <c r="Y9" i="1"/>
  <c r="Y7" i="1"/>
  <c r="Y6" i="1"/>
  <c r="Y5" i="1"/>
  <c r="W12" i="1"/>
  <c r="W11" i="1"/>
  <c r="W9" i="1"/>
  <c r="W8" i="1"/>
  <c r="W7" i="1"/>
  <c r="W6" i="1"/>
  <c r="U13" i="1"/>
  <c r="U12" i="1"/>
  <c r="U11" i="1"/>
  <c r="U10" i="1"/>
  <c r="U9" i="1"/>
  <c r="U8" i="1"/>
  <c r="R8" i="1" s="1"/>
  <c r="U7" i="1"/>
  <c r="U6" i="1"/>
  <c r="Q13" i="1"/>
  <c r="Q12" i="1"/>
  <c r="Q11" i="1"/>
  <c r="Q10" i="1"/>
  <c r="Q9" i="1"/>
  <c r="Q7" i="1"/>
  <c r="Q6" i="1"/>
  <c r="Q5" i="1"/>
  <c r="O11" i="1"/>
  <c r="O10" i="1"/>
  <c r="O7" i="1"/>
  <c r="O6" i="1"/>
  <c r="O5" i="1"/>
  <c r="M13" i="1"/>
  <c r="M12" i="1"/>
  <c r="M11" i="1"/>
  <c r="M10" i="1"/>
  <c r="M9" i="1"/>
  <c r="M8" i="1"/>
  <c r="M7" i="1"/>
  <c r="M6" i="1"/>
  <c r="M5" i="1"/>
  <c r="K13" i="1"/>
  <c r="K12" i="1"/>
  <c r="K11" i="1"/>
  <c r="K10" i="1"/>
  <c r="K9" i="1"/>
  <c r="K7" i="1"/>
  <c r="K6" i="1"/>
  <c r="K5" i="1"/>
  <c r="I13" i="1"/>
  <c r="I12" i="1"/>
  <c r="I11" i="1"/>
  <c r="I10" i="1"/>
  <c r="I9" i="1"/>
  <c r="I8" i="1"/>
  <c r="I7" i="1"/>
  <c r="I6" i="1"/>
  <c r="I5" i="1"/>
  <c r="G13" i="1"/>
  <c r="G12" i="1"/>
  <c r="G11" i="1"/>
  <c r="G10" i="1"/>
  <c r="G9" i="1"/>
  <c r="G8" i="1"/>
  <c r="G7" i="1"/>
  <c r="G6" i="1"/>
  <c r="G5" i="1"/>
  <c r="E13" i="1"/>
  <c r="E12" i="1"/>
  <c r="E11" i="1"/>
  <c r="E10" i="1"/>
  <c r="E9" i="1"/>
  <c r="E8" i="1"/>
  <c r="E7" i="1"/>
  <c r="E6" i="1"/>
  <c r="E5" i="1"/>
  <c r="R6" i="1" l="1"/>
  <c r="C5" i="1"/>
  <c r="C12" i="1"/>
  <c r="C13" i="1"/>
  <c r="C11" i="1" l="1"/>
  <c r="C10" i="1"/>
  <c r="C9" i="1"/>
  <c r="C8" i="1"/>
  <c r="C7" i="1"/>
  <c r="C6" i="1"/>
  <c r="AJ12" i="1" l="1"/>
  <c r="AJ8" i="1"/>
  <c r="AJ10" i="1"/>
  <c r="AJ11" i="1"/>
  <c r="AJ13" i="1"/>
  <c r="R13" i="1"/>
  <c r="AJ9" i="1"/>
  <c r="R9" i="1"/>
  <c r="R5" i="1"/>
  <c r="AJ5" i="1"/>
  <c r="AJ6" i="1"/>
  <c r="R10" i="1"/>
  <c r="R11" i="1"/>
  <c r="AJ7" i="1"/>
  <c r="R7" i="1"/>
  <c r="R12" i="1"/>
</calcChain>
</file>

<file path=xl/sharedStrings.xml><?xml version="1.0" encoding="utf-8"?>
<sst xmlns="http://schemas.openxmlformats.org/spreadsheetml/2006/main" count="83" uniqueCount="35">
  <si>
    <t>Наименование муниципального  образования</t>
  </si>
  <si>
    <t>Итоговая оценка</t>
  </si>
  <si>
    <t>Рейтинг</t>
  </si>
  <si>
    <t>Фактич. Значение</t>
  </si>
  <si>
    <t>Оценка</t>
  </si>
  <si>
    <t>Соблюдается</t>
  </si>
  <si>
    <t>Удельный вес показателя</t>
  </si>
  <si>
    <t>МО "Город Мирный"</t>
  </si>
  <si>
    <t>МО "Город Удачный"</t>
  </si>
  <si>
    <t>МО "Поселок Айхал"</t>
  </si>
  <si>
    <t>МО "Поселок Чернышевский"</t>
  </si>
  <si>
    <t>МО "Поселок Светлый"</t>
  </si>
  <si>
    <t xml:space="preserve">МО "Поселок Алмазный" </t>
  </si>
  <si>
    <t>МО "Чуонинский наслег"</t>
  </si>
  <si>
    <t>МО "Ботуобуйинский  наслег"</t>
  </si>
  <si>
    <t>Р1- Просроченная кредиторская задолженность муниципальных образований</t>
  </si>
  <si>
    <t>Р2- Просроченная кредиторская задолженность по оплате труда и начислениям на оплату труда</t>
  </si>
  <si>
    <t>Р3- Просроченная кредиторская задолженность по оплате коммунальных услуг</t>
  </si>
  <si>
    <t>Р4- Отношение муниципального долга (без учета муниципальных гарантий) к доходам бюджета</t>
  </si>
  <si>
    <t>Р5- Отношение объема выданных муниципальных гарантий к доходам бюджета</t>
  </si>
  <si>
    <t>Р6- Отношение просроченных обязательств к доходам бюджета</t>
  </si>
  <si>
    <t>Р7- Доля прочих расходов местного бюджета за исключением первоочередных расходов в общем объеме расходов бюджета</t>
  </si>
  <si>
    <t>Р8- Предельный объем муниципального долга</t>
  </si>
  <si>
    <t>Р9- Предельный размер дефицита бюджета</t>
  </si>
  <si>
    <t>Р10- Предельный объем расходов на обслуживание муниципального долга</t>
  </si>
  <si>
    <t>Р12- Соблюдение нормативов на оплату труда и содержание органов местного самоуправления</t>
  </si>
  <si>
    <t>Р13- Исполнение бюджета по налоговым и неналоговым доходам в процентах от первоначально утвержденного плана</t>
  </si>
  <si>
    <t>Р15- Работа по исполнению муниципальным образованием поселения требований контролирующих органов Республики Саха (Якутия), МО "Мирнинский район" Республики Саха (Якутия), МО поселения об устранении нарушений в установленный в анализируемом периоде срок</t>
  </si>
  <si>
    <t>Р16- Осуществление полномочий по внутреннему муниципальному финансовому контролю и контролю в сфере закупок</t>
  </si>
  <si>
    <t>МО "Садынский национальный эвенкийский наслег"</t>
  </si>
  <si>
    <t>Р17- Осуществление полномочий по внутреннему муниципальному финансовому контролю и контролю в сфере закупок в части полномочий муниципальных образований поселений Мирнинского района - в случае заключения соглашения о передаче полномочий городских и сельских поселений муниципальным районам</t>
  </si>
  <si>
    <t>Р14- Выполнение условий подписанных соглашений между Министерством финансов Республики Саха (Якутия), МО «Мирнинский район» Республики Саха (Якутия) и муниципальными образованиями</t>
  </si>
  <si>
    <t>высокий</t>
  </si>
  <si>
    <t>Р11- Наличие бюджетных ассигнований в резервных фондах местных администраций</t>
  </si>
  <si>
    <t>Таблица результатов оценки платежеспособности и качества управления финансами муниципальных образований Мирнинского района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</si>
</sst>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>
      <alignment wrapText="1"/>
    </xf>
    <xf numFmtId="165" fontId="3" fillId="2" borderId="2" xfId="0" applyNumberFormat="1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tabSelected="1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Z5" sqref="Z5"/>
    </sheetView>
  </sheetViews>
  <sheetFormatPr defaultColWidth="9.140625" defaultRowHeight="15" x14ac:dyDescent="0.25"/>
  <cols>
    <col min="1" max="1" width="32.85546875" style="4" customWidth="1"/>
    <col min="2" max="2" width="10.28515625" style="4" customWidth="1"/>
    <col min="3" max="3" width="11.42578125" style="4" customWidth="1"/>
    <col min="4" max="4" width="10.28515625" style="4" customWidth="1"/>
    <col min="5" max="5" width="8.42578125" style="4" customWidth="1"/>
    <col min="6" max="6" width="10.42578125" style="4" customWidth="1"/>
    <col min="7" max="7" width="10.28515625" style="4" customWidth="1"/>
    <col min="8" max="8" width="9.7109375" style="4" customWidth="1"/>
    <col min="9" max="9" width="9.140625" style="4"/>
    <col min="10" max="10" width="11.5703125" style="4" customWidth="1"/>
    <col min="11" max="11" width="9.140625" style="4"/>
    <col min="12" max="12" width="10.42578125" style="4" customWidth="1"/>
    <col min="13" max="13" width="9.140625" style="4"/>
    <col min="14" max="14" width="10.140625" style="4" customWidth="1"/>
    <col min="15" max="15" width="9.140625" style="4"/>
    <col min="16" max="16" width="10.7109375" style="4" customWidth="1"/>
    <col min="17" max="17" width="9.140625" style="4"/>
    <col min="18" max="18" width="10.5703125" style="4" customWidth="1"/>
    <col min="19" max="19" width="9.140625" style="4"/>
    <col min="20" max="20" width="10" style="4" customWidth="1"/>
    <col min="21" max="21" width="9.140625" style="4"/>
    <col min="22" max="22" width="10" style="4" customWidth="1"/>
    <col min="23" max="23" width="9.140625" style="4"/>
    <col min="24" max="24" width="15.5703125" style="4" customWidth="1"/>
    <col min="25" max="25" width="9.140625" style="4"/>
    <col min="26" max="26" width="10.7109375" style="4" customWidth="1"/>
    <col min="27" max="27" width="11.28515625" style="4" customWidth="1"/>
    <col min="28" max="28" width="12.7109375" style="4" customWidth="1"/>
    <col min="29" max="29" width="12.28515625" style="4" customWidth="1"/>
    <col min="30" max="30" width="13.28515625" style="4" customWidth="1"/>
    <col min="31" max="31" width="12.7109375" style="4" customWidth="1"/>
    <col min="32" max="32" width="13.85546875" style="4" customWidth="1"/>
    <col min="33" max="33" width="11.28515625" style="4" customWidth="1"/>
    <col min="34" max="34" width="13.7109375" style="4" customWidth="1"/>
    <col min="35" max="35" width="12.42578125" style="4" customWidth="1"/>
    <col min="36" max="37" width="11" style="4" customWidth="1"/>
    <col min="38" max="16384" width="9.140625" style="4"/>
  </cols>
  <sheetData>
    <row r="1" spans="1:37" ht="20.25" x14ac:dyDescent="0.3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0.45" x14ac:dyDescent="0.3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"/>
      <c r="AK2" s="5"/>
    </row>
    <row r="3" spans="1:37" ht="234.75" customHeight="1" x14ac:dyDescent="0.25">
      <c r="A3" s="24" t="s">
        <v>0</v>
      </c>
      <c r="B3" s="22" t="s">
        <v>15</v>
      </c>
      <c r="C3" s="23"/>
      <c r="D3" s="22" t="s">
        <v>16</v>
      </c>
      <c r="E3" s="23"/>
      <c r="F3" s="22" t="s">
        <v>17</v>
      </c>
      <c r="G3" s="23"/>
      <c r="H3" s="22" t="s">
        <v>18</v>
      </c>
      <c r="I3" s="23"/>
      <c r="J3" s="22" t="s">
        <v>19</v>
      </c>
      <c r="K3" s="23"/>
      <c r="L3" s="22" t="s">
        <v>20</v>
      </c>
      <c r="M3" s="23"/>
      <c r="N3" s="22" t="s">
        <v>21</v>
      </c>
      <c r="O3" s="23"/>
      <c r="P3" s="22" t="s">
        <v>22</v>
      </c>
      <c r="Q3" s="23"/>
      <c r="R3" s="22" t="s">
        <v>23</v>
      </c>
      <c r="S3" s="23"/>
      <c r="T3" s="22" t="s">
        <v>24</v>
      </c>
      <c r="U3" s="23"/>
      <c r="V3" s="22" t="s">
        <v>33</v>
      </c>
      <c r="W3" s="23"/>
      <c r="X3" s="22" t="s">
        <v>25</v>
      </c>
      <c r="Y3" s="23"/>
      <c r="Z3" s="22" t="s">
        <v>26</v>
      </c>
      <c r="AA3" s="23"/>
      <c r="AB3" s="22" t="s">
        <v>31</v>
      </c>
      <c r="AC3" s="23"/>
      <c r="AD3" s="22" t="s">
        <v>27</v>
      </c>
      <c r="AE3" s="23"/>
      <c r="AF3" s="22" t="s">
        <v>28</v>
      </c>
      <c r="AG3" s="23"/>
      <c r="AH3" s="22" t="s">
        <v>30</v>
      </c>
      <c r="AI3" s="23"/>
      <c r="AJ3" s="18" t="s">
        <v>1</v>
      </c>
      <c r="AK3" s="20" t="s">
        <v>2</v>
      </c>
    </row>
    <row r="4" spans="1:37" ht="30" x14ac:dyDescent="0.25">
      <c r="A4" s="25"/>
      <c r="B4" s="14" t="s">
        <v>3</v>
      </c>
      <c r="C4" s="15" t="s">
        <v>4</v>
      </c>
      <c r="D4" s="14" t="s">
        <v>3</v>
      </c>
      <c r="E4" s="15" t="s">
        <v>4</v>
      </c>
      <c r="F4" s="14" t="s">
        <v>3</v>
      </c>
      <c r="G4" s="15" t="s">
        <v>4</v>
      </c>
      <c r="H4" s="14" t="s">
        <v>3</v>
      </c>
      <c r="I4" s="15" t="s">
        <v>4</v>
      </c>
      <c r="J4" s="14" t="s">
        <v>3</v>
      </c>
      <c r="K4" s="15" t="s">
        <v>4</v>
      </c>
      <c r="L4" s="14" t="s">
        <v>3</v>
      </c>
      <c r="M4" s="15" t="s">
        <v>4</v>
      </c>
      <c r="N4" s="14" t="s">
        <v>3</v>
      </c>
      <c r="O4" s="15" t="s">
        <v>4</v>
      </c>
      <c r="P4" s="14" t="s">
        <v>3</v>
      </c>
      <c r="Q4" s="15" t="s">
        <v>4</v>
      </c>
      <c r="R4" s="14" t="s">
        <v>3</v>
      </c>
      <c r="S4" s="15" t="s">
        <v>4</v>
      </c>
      <c r="T4" s="14" t="s">
        <v>3</v>
      </c>
      <c r="U4" s="15" t="s">
        <v>4</v>
      </c>
      <c r="V4" s="14" t="s">
        <v>3</v>
      </c>
      <c r="W4" s="15" t="s">
        <v>4</v>
      </c>
      <c r="X4" s="14" t="s">
        <v>3</v>
      </c>
      <c r="Y4" s="15" t="s">
        <v>4</v>
      </c>
      <c r="Z4" s="14" t="s">
        <v>3</v>
      </c>
      <c r="AA4" s="15" t="s">
        <v>4</v>
      </c>
      <c r="AB4" s="14" t="s">
        <v>3</v>
      </c>
      <c r="AC4" s="15" t="s">
        <v>4</v>
      </c>
      <c r="AD4" s="14" t="s">
        <v>3</v>
      </c>
      <c r="AE4" s="15" t="s">
        <v>4</v>
      </c>
      <c r="AF4" s="14" t="s">
        <v>3</v>
      </c>
      <c r="AG4" s="15" t="s">
        <v>4</v>
      </c>
      <c r="AH4" s="14" t="s">
        <v>3</v>
      </c>
      <c r="AI4" s="15" t="s">
        <v>4</v>
      </c>
      <c r="AJ4" s="19"/>
      <c r="AK4" s="21"/>
    </row>
    <row r="5" spans="1:37" s="11" customFormat="1" x14ac:dyDescent="0.25">
      <c r="A5" s="8" t="s">
        <v>7</v>
      </c>
      <c r="B5" s="9">
        <v>1</v>
      </c>
      <c r="C5" s="9">
        <f>(IF(OR(B5&gt;1,B5&gt;=0),5,0))*B14</f>
        <v>2.5</v>
      </c>
      <c r="D5" s="9">
        <v>1</v>
      </c>
      <c r="E5" s="9">
        <f>(IF(OR(D5&gt;1,D5&gt;=0),5,0))*D14</f>
        <v>2.5</v>
      </c>
      <c r="F5" s="9">
        <v>1</v>
      </c>
      <c r="G5" s="9">
        <f>(IF(OR(F5&gt;1,F5&gt;=0),5,0))*F14</f>
        <v>2.5</v>
      </c>
      <c r="H5" s="10">
        <v>1</v>
      </c>
      <c r="I5" s="9">
        <f>(IF(OR(H5&gt;1,H5&gt;=0),5,0))*H14</f>
        <v>3.5</v>
      </c>
      <c r="J5" s="9">
        <v>1</v>
      </c>
      <c r="K5" s="9">
        <f>(IF(OR(J5&gt;1,J5&gt;=0),5,0))*J14</f>
        <v>1.5</v>
      </c>
      <c r="L5" s="9">
        <v>1</v>
      </c>
      <c r="M5" s="9">
        <f>(IF(OR(L5&gt;1,L5&gt;=0),5,0))*L14</f>
        <v>4</v>
      </c>
      <c r="N5" s="10">
        <v>0.71703639636058647</v>
      </c>
      <c r="O5" s="9">
        <f>(IF(OR(N5&gt;1,N5&gt;=0),5,0))*N14</f>
        <v>3.5</v>
      </c>
      <c r="P5" s="9">
        <v>1</v>
      </c>
      <c r="Q5" s="9">
        <f>(IF(OR(P5&gt;1,P5&gt;=0),5,0))*P14</f>
        <v>5</v>
      </c>
      <c r="R5" s="13">
        <f>1-((S5-T5-U5-V5)/W5)</f>
        <v>1</v>
      </c>
      <c r="S5" s="9">
        <v>5</v>
      </c>
      <c r="T5" s="10">
        <v>1</v>
      </c>
      <c r="U5" s="9">
        <f>(IF(OR(T5&gt;1,T5&gt;=0),5,0))*T14</f>
        <v>3</v>
      </c>
      <c r="V5" s="10">
        <v>1</v>
      </c>
      <c r="W5" s="9">
        <f>(IF(OR(V5&gt;1,V5&gt;=0),5,0))*V14</f>
        <v>2.5</v>
      </c>
      <c r="X5" s="9" t="s">
        <v>5</v>
      </c>
      <c r="Y5" s="9">
        <f>(IF(OR(X5&gt;1,X5&gt;=0),5,0))*X14</f>
        <v>2.5</v>
      </c>
      <c r="Z5" s="10">
        <v>1.1881494016609557</v>
      </c>
      <c r="AA5" s="9">
        <f>(IF(OR(Z5&gt;1,Z5&gt;=0),5,0))*Z14</f>
        <v>3</v>
      </c>
      <c r="AB5" s="9">
        <v>5</v>
      </c>
      <c r="AC5" s="9">
        <f>(IF(OR(AB5&gt;1,AB5&gt;=0),5,0))*AB14</f>
        <v>3</v>
      </c>
      <c r="AD5" s="9">
        <v>0</v>
      </c>
      <c r="AE5" s="9">
        <v>0</v>
      </c>
      <c r="AF5" s="9">
        <v>6</v>
      </c>
      <c r="AG5" s="9">
        <v>3</v>
      </c>
      <c r="AH5" s="9">
        <v>0</v>
      </c>
      <c r="AI5" s="9">
        <v>0</v>
      </c>
      <c r="AJ5" s="9">
        <f>C5+E5+G5+I5+K5+M5+O5+Q5+S5+U5+W5+Y5+AA5+AC5+AE5+AG5+AI5</f>
        <v>47</v>
      </c>
      <c r="AK5" s="9" t="s">
        <v>32</v>
      </c>
    </row>
    <row r="6" spans="1:37" s="11" customFormat="1" x14ac:dyDescent="0.25">
      <c r="A6" s="8" t="s">
        <v>8</v>
      </c>
      <c r="B6" s="9">
        <v>1</v>
      </c>
      <c r="C6" s="9">
        <f>(IF(OR(B6&gt;1,B6&gt;=0),5,0))*B14</f>
        <v>2.5</v>
      </c>
      <c r="D6" s="9">
        <v>1</v>
      </c>
      <c r="E6" s="9">
        <f>(IF(OR(D6&gt;1,D6&gt;=0),5,0))*D14</f>
        <v>2.5</v>
      </c>
      <c r="F6" s="9">
        <v>1</v>
      </c>
      <c r="G6" s="9">
        <f>(IF(OR(F6&gt;1,F6&gt;=0),5,0))*F14</f>
        <v>2.5</v>
      </c>
      <c r="H6" s="10">
        <v>1</v>
      </c>
      <c r="I6" s="9">
        <f>(IF(OR(H6&gt;1,H6&gt;=0),5,0))*H14</f>
        <v>3.5</v>
      </c>
      <c r="J6" s="9">
        <v>1</v>
      </c>
      <c r="K6" s="9">
        <f>(IF(OR(J6&gt;1,J6&gt;=0),5,0))*J14</f>
        <v>1.5</v>
      </c>
      <c r="L6" s="9">
        <v>1</v>
      </c>
      <c r="M6" s="9">
        <f>(IF(OR(L6&gt;1,L6&gt;=0),5,0))*L14</f>
        <v>4</v>
      </c>
      <c r="N6" s="10">
        <v>0.50831695973343094</v>
      </c>
      <c r="O6" s="9">
        <f>(IF(OR(N6&gt;1,N6&gt;=0),5,0))*N14</f>
        <v>3.5</v>
      </c>
      <c r="P6" s="9">
        <v>1</v>
      </c>
      <c r="Q6" s="9">
        <f>(IF(OR(P6&gt;1,P6&gt;=0),5,0))*P14</f>
        <v>5</v>
      </c>
      <c r="R6" s="13">
        <f>1-((S6-T6-U6-V6)/W6)</f>
        <v>1</v>
      </c>
      <c r="S6" s="9">
        <v>5</v>
      </c>
      <c r="T6" s="10">
        <v>1</v>
      </c>
      <c r="U6" s="9">
        <f>(IF(OR(T6&gt;1,T6&gt;=0),5,0))*T14</f>
        <v>3</v>
      </c>
      <c r="V6" s="10">
        <v>1</v>
      </c>
      <c r="W6" s="9">
        <f>(IF(OR(V6&gt;1,V6&gt;=0),5,0))*V14</f>
        <v>2.5</v>
      </c>
      <c r="X6" s="9" t="s">
        <v>5</v>
      </c>
      <c r="Y6" s="9">
        <f>(IF(OR(X6&gt;1,X6&gt;=0),5,0))*X14</f>
        <v>2.5</v>
      </c>
      <c r="Z6" s="10">
        <v>1.152441185247036</v>
      </c>
      <c r="AA6" s="9">
        <f>(IF(OR(Z6&gt;1,Z6&gt;=0),5,0))*Z14</f>
        <v>3</v>
      </c>
      <c r="AB6" s="9">
        <v>5</v>
      </c>
      <c r="AC6" s="9">
        <f>(IF(OR(AB6&gt;1,AB6&gt;=0),5,0))*AB14</f>
        <v>3</v>
      </c>
      <c r="AD6" s="9">
        <v>0</v>
      </c>
      <c r="AE6" s="9">
        <v>0</v>
      </c>
      <c r="AF6" s="9">
        <v>6</v>
      </c>
      <c r="AG6" s="9">
        <v>3</v>
      </c>
      <c r="AH6" s="9">
        <v>0</v>
      </c>
      <c r="AI6" s="9">
        <v>0</v>
      </c>
      <c r="AJ6" s="9">
        <f t="shared" ref="AJ6:AJ13" si="0">C6+E6+G6+I6+K6+M6+O6+Q6+S6+U6+W6+Y6+AA6+AC6+AE6+AG6+AI6</f>
        <v>47</v>
      </c>
      <c r="AK6" s="9" t="s">
        <v>32</v>
      </c>
    </row>
    <row r="7" spans="1:37" s="11" customFormat="1" x14ac:dyDescent="0.25">
      <c r="A7" s="8" t="s">
        <v>9</v>
      </c>
      <c r="B7" s="9">
        <v>1</v>
      </c>
      <c r="C7" s="9">
        <f>(IF(OR(B7&gt;1,B7&gt;=0),5,0))*B14</f>
        <v>2.5</v>
      </c>
      <c r="D7" s="9">
        <v>1</v>
      </c>
      <c r="E7" s="9">
        <f>(IF(OR(D7&gt;1,D7&gt;=0),5,0))*D14</f>
        <v>2.5</v>
      </c>
      <c r="F7" s="9">
        <v>1</v>
      </c>
      <c r="G7" s="9">
        <f>(IF(OR(F7&gt;1,F7&gt;=0),5,0))*F14</f>
        <v>2.5</v>
      </c>
      <c r="H7" s="10">
        <v>1</v>
      </c>
      <c r="I7" s="9">
        <f>(IF(OR(H7&gt;1,H7&gt;=0),5,0))*H14</f>
        <v>3.5</v>
      </c>
      <c r="J7" s="9">
        <v>1</v>
      </c>
      <c r="K7" s="9">
        <f>(IF(OR(J7&gt;1,J7&gt;=0),5,0))*J14</f>
        <v>1.5</v>
      </c>
      <c r="L7" s="9">
        <v>1</v>
      </c>
      <c r="M7" s="9">
        <f>(IF(OR(L7&gt;1,L7&gt;=0),5,0))*L14</f>
        <v>4</v>
      </c>
      <c r="N7" s="10">
        <v>0.64311215302964486</v>
      </c>
      <c r="O7" s="9">
        <f>(IF(OR(N7&gt;1,N7&gt;=0),5,0))*N14</f>
        <v>3.5</v>
      </c>
      <c r="P7" s="9">
        <v>1</v>
      </c>
      <c r="Q7" s="9">
        <f>(IF(OR(P7&gt;1,P7&gt;=0),5,0))*P14</f>
        <v>5</v>
      </c>
      <c r="R7" s="13">
        <f t="shared" ref="R7:R13" si="1">1-((S7-T7-U7-V7)/W7)</f>
        <v>1</v>
      </c>
      <c r="S7" s="9">
        <v>5</v>
      </c>
      <c r="T7" s="10">
        <v>1</v>
      </c>
      <c r="U7" s="9">
        <f>(IF(OR(T7&gt;1,T7&gt;=0),5,0))*T14</f>
        <v>3</v>
      </c>
      <c r="V7" s="10">
        <v>1</v>
      </c>
      <c r="W7" s="9">
        <f>(IF(OR(V7&gt;1,V7&gt;=0),5,0))*V14</f>
        <v>2.5</v>
      </c>
      <c r="X7" s="9" t="s">
        <v>5</v>
      </c>
      <c r="Y7" s="9">
        <f>(IF(OR(X7&gt;1,X7&gt;=0),5,0))*X14</f>
        <v>2.5</v>
      </c>
      <c r="Z7" s="10">
        <v>1.1616333099745944</v>
      </c>
      <c r="AA7" s="9">
        <f>(IF(OR(Z7&gt;1,Z7&gt;=0),5,0))*Z14</f>
        <v>3</v>
      </c>
      <c r="AB7" s="9">
        <v>5</v>
      </c>
      <c r="AC7" s="9">
        <f>(IF(OR(AB7&gt;1,AB7&gt;=0),5,0))*AB14</f>
        <v>3</v>
      </c>
      <c r="AD7" s="9">
        <v>0</v>
      </c>
      <c r="AE7" s="9">
        <v>0</v>
      </c>
      <c r="AF7" s="9">
        <v>6</v>
      </c>
      <c r="AG7" s="9">
        <v>3</v>
      </c>
      <c r="AH7" s="9">
        <v>0</v>
      </c>
      <c r="AI7" s="9">
        <v>0</v>
      </c>
      <c r="AJ7" s="9">
        <f t="shared" si="0"/>
        <v>47</v>
      </c>
      <c r="AK7" s="9" t="s">
        <v>32</v>
      </c>
    </row>
    <row r="8" spans="1:37" s="11" customFormat="1" x14ac:dyDescent="0.25">
      <c r="A8" s="8" t="s">
        <v>10</v>
      </c>
      <c r="B8" s="9">
        <v>1</v>
      </c>
      <c r="C8" s="9">
        <f>(IF(OR(B8&gt;1,B8&gt;=0),5,0))*B14</f>
        <v>2.5</v>
      </c>
      <c r="D8" s="9">
        <v>1</v>
      </c>
      <c r="E8" s="9">
        <f>(IF(OR(D8&gt;1,D8&gt;=0),5,0))*D14</f>
        <v>2.5</v>
      </c>
      <c r="F8" s="9">
        <v>1</v>
      </c>
      <c r="G8" s="9">
        <f>(IF(OR(F8&gt;1,F8&gt;=0),5,0))*F14</f>
        <v>2.5</v>
      </c>
      <c r="H8" s="10">
        <v>1</v>
      </c>
      <c r="I8" s="9">
        <f>(IF(OR(H8&gt;1,H8&gt;=0),5,0))*H14</f>
        <v>3.5</v>
      </c>
      <c r="J8" s="9">
        <v>1</v>
      </c>
      <c r="K8" s="9">
        <f>(IF(OR(J8&gt;1,J8&gt;=0),5,0))*J14</f>
        <v>1.5</v>
      </c>
      <c r="L8" s="9">
        <v>1</v>
      </c>
      <c r="M8" s="9">
        <f>(IF(OR(L8&gt;1,L8&gt;=0),5,0))*L14</f>
        <v>4</v>
      </c>
      <c r="N8" s="10">
        <v>0.49384172599197951</v>
      </c>
      <c r="O8" s="9">
        <f>(IF(OR(N8&gt;1,N8&gt;=0),5,0))*N14</f>
        <v>3.5</v>
      </c>
      <c r="P8" s="9">
        <v>1</v>
      </c>
      <c r="Q8" s="9">
        <f>(IF(OR(P8&gt;1,P8&gt;=0),5,0))*P14</f>
        <v>5</v>
      </c>
      <c r="R8" s="13">
        <f t="shared" si="1"/>
        <v>1</v>
      </c>
      <c r="S8" s="9">
        <v>5</v>
      </c>
      <c r="T8" s="10">
        <v>1</v>
      </c>
      <c r="U8" s="9">
        <f>(IF(OR(T8&gt;1,T8&gt;=0),5,0))*T14</f>
        <v>3</v>
      </c>
      <c r="V8" s="10">
        <v>1</v>
      </c>
      <c r="W8" s="9">
        <f>(IF(OR(V8&gt;1,V8&gt;=0),5,0))*V14</f>
        <v>2.5</v>
      </c>
      <c r="X8" s="9" t="s">
        <v>5</v>
      </c>
      <c r="Y8" s="9">
        <f>(IF(OR(X8&gt;1,X8&gt;=0),5,0))*X14</f>
        <v>2.5</v>
      </c>
      <c r="Z8" s="16">
        <v>0.95217480120498876</v>
      </c>
      <c r="AA8" s="9">
        <f>(IF(OR(Z8&gt;1,Z8&gt;=0),5,0))*Z14</f>
        <v>3</v>
      </c>
      <c r="AB8" s="9">
        <v>5</v>
      </c>
      <c r="AC8" s="9">
        <f>(IF(OR(AB8&gt;1,AB8&gt;=0),5,0))*AB14</f>
        <v>3</v>
      </c>
      <c r="AD8" s="9">
        <v>-5</v>
      </c>
      <c r="AE8" s="9">
        <v>-3</v>
      </c>
      <c r="AF8" s="9">
        <v>0</v>
      </c>
      <c r="AG8" s="9">
        <v>0</v>
      </c>
      <c r="AH8" s="9">
        <v>0</v>
      </c>
      <c r="AI8" s="9">
        <v>0</v>
      </c>
      <c r="AJ8" s="9">
        <f t="shared" si="0"/>
        <v>41</v>
      </c>
      <c r="AK8" s="9" t="s">
        <v>32</v>
      </c>
    </row>
    <row r="9" spans="1:37" s="11" customFormat="1" x14ac:dyDescent="0.25">
      <c r="A9" s="8" t="s">
        <v>11</v>
      </c>
      <c r="B9" s="9">
        <v>1</v>
      </c>
      <c r="C9" s="9">
        <f>(IF(OR(B9&gt;1,B9&gt;=0),5,0))*B14</f>
        <v>2.5</v>
      </c>
      <c r="D9" s="9">
        <v>1</v>
      </c>
      <c r="E9" s="9">
        <f>(IF(OR(D9&gt;1,D9&gt;=0),5,0))*D14</f>
        <v>2.5</v>
      </c>
      <c r="F9" s="9">
        <v>1</v>
      </c>
      <c r="G9" s="9">
        <f>(IF(OR(F9&gt;1,F9&gt;=0),5,0))*F14</f>
        <v>2.5</v>
      </c>
      <c r="H9" s="10">
        <v>1</v>
      </c>
      <c r="I9" s="9">
        <f>(IF(OR(H9&gt;1,H9&gt;=0),5,0))*H14</f>
        <v>3.5</v>
      </c>
      <c r="J9" s="9">
        <v>1</v>
      </c>
      <c r="K9" s="9">
        <f>(IF(OR(J9&gt;1,J9&gt;=0),5,0))*J14</f>
        <v>1.5</v>
      </c>
      <c r="L9" s="9">
        <v>1</v>
      </c>
      <c r="M9" s="9">
        <f>(IF(OR(L9&gt;1,L9&gt;=0),5,0))*L14</f>
        <v>4</v>
      </c>
      <c r="N9" s="10">
        <v>0.67839145406581824</v>
      </c>
      <c r="O9" s="9">
        <f>(IF(OR(N9&gt;1,N9&gt;=0),5,0))*N14</f>
        <v>3.5</v>
      </c>
      <c r="P9" s="9">
        <v>1</v>
      </c>
      <c r="Q9" s="9">
        <f>(IF(OR(P9&gt;1,P9&gt;=0),5,0))*P14</f>
        <v>5</v>
      </c>
      <c r="R9" s="13">
        <f t="shared" si="1"/>
        <v>1</v>
      </c>
      <c r="S9" s="9">
        <v>5</v>
      </c>
      <c r="T9" s="10">
        <v>1</v>
      </c>
      <c r="U9" s="9">
        <f>(IF(OR(T9&gt;1,T9&gt;=0),5,0))*T14</f>
        <v>3</v>
      </c>
      <c r="V9" s="10">
        <v>1</v>
      </c>
      <c r="W9" s="9">
        <f>(IF(OR(V9&gt;1,V9&gt;=0),5,0))*V14</f>
        <v>2.5</v>
      </c>
      <c r="X9" s="9" t="s">
        <v>5</v>
      </c>
      <c r="Y9" s="9">
        <f>(IF(OR(X9&gt;1,X9&gt;=0),5,0))*X14</f>
        <v>2.5</v>
      </c>
      <c r="Z9" s="10">
        <v>1.1570003239257645</v>
      </c>
      <c r="AA9" s="9">
        <f>(IF(OR(Z9&gt;1,Z9&gt;=0),5,0))*Z14</f>
        <v>3</v>
      </c>
      <c r="AB9" s="9">
        <v>5</v>
      </c>
      <c r="AC9" s="9">
        <f>(IF(OR(AB9&gt;1,AB9&gt;=0),5,0))*AB14</f>
        <v>3</v>
      </c>
      <c r="AD9" s="9">
        <v>0</v>
      </c>
      <c r="AE9" s="9">
        <v>0</v>
      </c>
      <c r="AF9" s="9">
        <v>6</v>
      </c>
      <c r="AG9" s="9">
        <v>3</v>
      </c>
      <c r="AH9" s="9">
        <v>0</v>
      </c>
      <c r="AI9" s="9">
        <v>0</v>
      </c>
      <c r="AJ9" s="9">
        <f t="shared" si="0"/>
        <v>47</v>
      </c>
      <c r="AK9" s="9" t="s">
        <v>32</v>
      </c>
    </row>
    <row r="10" spans="1:37" s="11" customFormat="1" x14ac:dyDescent="0.25">
      <c r="A10" s="8" t="s">
        <v>12</v>
      </c>
      <c r="B10" s="9">
        <v>1</v>
      </c>
      <c r="C10" s="9">
        <f>(IF(OR(B10&gt;1,B10&gt;=0),5,0))*B14</f>
        <v>2.5</v>
      </c>
      <c r="D10" s="9">
        <v>1</v>
      </c>
      <c r="E10" s="9">
        <f>(IF(OR(D10&gt;1,D10&gt;=0),5,0))*D14</f>
        <v>2.5</v>
      </c>
      <c r="F10" s="9">
        <v>1</v>
      </c>
      <c r="G10" s="9">
        <f>(IF(OR(F10&gt;1,F10&gt;=0),5,0))*F14</f>
        <v>2.5</v>
      </c>
      <c r="H10" s="10">
        <v>1</v>
      </c>
      <c r="I10" s="9">
        <f>(IF(OR(H10&gt;1,H10&gt;=0),5,0))*H14</f>
        <v>3.5</v>
      </c>
      <c r="J10" s="9">
        <v>1</v>
      </c>
      <c r="K10" s="9">
        <f>(IF(OR(J10&gt;1,J10&gt;=0),5,0))*J14</f>
        <v>1.5</v>
      </c>
      <c r="L10" s="9">
        <v>1</v>
      </c>
      <c r="M10" s="9">
        <f>(IF(OR(L10&gt;1,L10&gt;=0),5,0))*L14</f>
        <v>4</v>
      </c>
      <c r="N10" s="10">
        <v>0.74140533590920465</v>
      </c>
      <c r="O10" s="9">
        <f>(IF(OR(N10&gt;1,N10&gt;=0),5,0))*N14</f>
        <v>3.5</v>
      </c>
      <c r="P10" s="9">
        <v>1</v>
      </c>
      <c r="Q10" s="9">
        <f>(IF(OR(P10&gt;1,P10&gt;=0),5,0))*P14</f>
        <v>5</v>
      </c>
      <c r="R10" s="13">
        <f t="shared" si="1"/>
        <v>1</v>
      </c>
      <c r="S10" s="9">
        <v>5</v>
      </c>
      <c r="T10" s="10">
        <v>1</v>
      </c>
      <c r="U10" s="9">
        <f>(IF(OR(T10&gt;1,T10&gt;=0),5,0))*T14</f>
        <v>3</v>
      </c>
      <c r="V10" s="10">
        <v>1</v>
      </c>
      <c r="W10" s="9">
        <f>(IF(OR(V10&gt;1,V10&gt;=0),5,0))*V14</f>
        <v>2.5</v>
      </c>
      <c r="X10" s="9" t="s">
        <v>5</v>
      </c>
      <c r="Y10" s="9">
        <f>(IF(OR(X10&gt;1,X10&gt;=0),5,0))*X14</f>
        <v>2.5</v>
      </c>
      <c r="Z10" s="16">
        <v>0.92962710937946458</v>
      </c>
      <c r="AA10" s="9">
        <f>(IF(OR(Z10&gt;1,Z10&gt;=0),3,0))*Z14</f>
        <v>1.7999999999999998</v>
      </c>
      <c r="AB10" s="9">
        <v>5</v>
      </c>
      <c r="AC10" s="9">
        <f>(IF(OR(AB10&gt;1,AB10&gt;=0),5,0))*AB14</f>
        <v>3</v>
      </c>
      <c r="AD10" s="9">
        <v>0</v>
      </c>
      <c r="AE10" s="9">
        <v>0</v>
      </c>
      <c r="AF10" s="9">
        <v>6</v>
      </c>
      <c r="AG10" s="9">
        <v>3</v>
      </c>
      <c r="AH10" s="9">
        <v>0</v>
      </c>
      <c r="AI10" s="9">
        <v>0</v>
      </c>
      <c r="AJ10" s="9">
        <f t="shared" si="0"/>
        <v>45.8</v>
      </c>
      <c r="AK10" s="9" t="s">
        <v>32</v>
      </c>
    </row>
    <row r="11" spans="1:37" s="11" customFormat="1" x14ac:dyDescent="0.25">
      <c r="A11" s="8" t="s">
        <v>13</v>
      </c>
      <c r="B11" s="9">
        <v>1</v>
      </c>
      <c r="C11" s="9">
        <f>(IF(OR(B11&gt;1,B11&gt;=0),5,0))*B14</f>
        <v>2.5</v>
      </c>
      <c r="D11" s="9">
        <v>1</v>
      </c>
      <c r="E11" s="9">
        <f>(IF(OR(D11&gt;1,D11&gt;=0),5,0))*D14</f>
        <v>2.5</v>
      </c>
      <c r="F11" s="9">
        <v>1</v>
      </c>
      <c r="G11" s="9">
        <f>(IF(OR(F11&gt;1,F11&gt;=0),5,0))*F14</f>
        <v>2.5</v>
      </c>
      <c r="H11" s="10">
        <v>1</v>
      </c>
      <c r="I11" s="9">
        <f>(IF(OR(H11&gt;1,H11&gt;=0),5,0))*H14</f>
        <v>3.5</v>
      </c>
      <c r="J11" s="9">
        <v>1</v>
      </c>
      <c r="K11" s="9">
        <f>(IF(OR(J11&gt;1,J11&gt;=0),5,0))*J14</f>
        <v>1.5</v>
      </c>
      <c r="L11" s="9">
        <v>1</v>
      </c>
      <c r="M11" s="9">
        <f>(IF(OR(L11&gt;1,L11&gt;=0),5,0))*L14</f>
        <v>4</v>
      </c>
      <c r="N11" s="10">
        <v>0.6948789102158075</v>
      </c>
      <c r="O11" s="9">
        <f>(IF(OR(N11&gt;1,N11&gt;=0),5,0))*N14</f>
        <v>3.5</v>
      </c>
      <c r="P11" s="9">
        <v>1</v>
      </c>
      <c r="Q11" s="9">
        <f>(IF(OR(P11&gt;1,P11&gt;=0),5,0))*P14</f>
        <v>5</v>
      </c>
      <c r="R11" s="13">
        <f t="shared" si="1"/>
        <v>1</v>
      </c>
      <c r="S11" s="9">
        <v>5</v>
      </c>
      <c r="T11" s="10">
        <v>1</v>
      </c>
      <c r="U11" s="9">
        <f>(IF(OR(T11&gt;1,T11&gt;=0),5,0))*T14</f>
        <v>3</v>
      </c>
      <c r="V11" s="10">
        <v>1</v>
      </c>
      <c r="W11" s="9">
        <f>(IF(OR(V11&gt;1,V11&gt;=0),5,0))*V14</f>
        <v>2.5</v>
      </c>
      <c r="X11" s="9" t="s">
        <v>5</v>
      </c>
      <c r="Y11" s="9">
        <f>(IF(OR(X11&gt;1,X11&gt;=0),5,0))*X14</f>
        <v>2.5</v>
      </c>
      <c r="Z11" s="10">
        <v>1.0604751440124072</v>
      </c>
      <c r="AA11" s="9">
        <f>(IF(OR(Z11&gt;1,Z11&gt;=0),5,0))*Z14</f>
        <v>3</v>
      </c>
      <c r="AB11" s="9">
        <v>5</v>
      </c>
      <c r="AC11" s="9">
        <f>(IF(OR(AB11&gt;1,AB11&gt;=0),5,0))*AB14</f>
        <v>3</v>
      </c>
      <c r="AD11" s="9">
        <v>0</v>
      </c>
      <c r="AE11" s="9">
        <v>0</v>
      </c>
      <c r="AF11" s="9">
        <v>6</v>
      </c>
      <c r="AG11" s="9">
        <v>3</v>
      </c>
      <c r="AH11" s="9">
        <v>0</v>
      </c>
      <c r="AI11" s="9">
        <v>0</v>
      </c>
      <c r="AJ11" s="9">
        <f t="shared" si="0"/>
        <v>47</v>
      </c>
      <c r="AK11" s="9" t="s">
        <v>32</v>
      </c>
    </row>
    <row r="12" spans="1:37" s="11" customFormat="1" x14ac:dyDescent="0.25">
      <c r="A12" s="12" t="s">
        <v>14</v>
      </c>
      <c r="B12" s="9">
        <v>1</v>
      </c>
      <c r="C12" s="9">
        <f>(IF(OR(B12&gt;1,B12&gt;=0),5,0))*B14</f>
        <v>2.5</v>
      </c>
      <c r="D12" s="9">
        <v>1</v>
      </c>
      <c r="E12" s="9">
        <f>(IF(OR(D12&gt;1,D12&gt;=0),5,0))*D14</f>
        <v>2.5</v>
      </c>
      <c r="F12" s="9">
        <v>1</v>
      </c>
      <c r="G12" s="9">
        <f>(IF(OR(F12&gt;1,F12&gt;=0),5,0))*F14</f>
        <v>2.5</v>
      </c>
      <c r="H12" s="10">
        <v>1</v>
      </c>
      <c r="I12" s="9">
        <f>(IF(OR(H12&gt;1,H12&gt;=0),5,0))*H14</f>
        <v>3.5</v>
      </c>
      <c r="J12" s="9">
        <v>1</v>
      </c>
      <c r="K12" s="9">
        <f>(IF(OR(J12&gt;1,J12&gt;=0),5,0))*J14</f>
        <v>1.5</v>
      </c>
      <c r="L12" s="9">
        <v>1</v>
      </c>
      <c r="M12" s="9">
        <f>(IF(OR(L12&gt;1,L12&gt;=0),5,0))*L14</f>
        <v>4</v>
      </c>
      <c r="N12" s="10">
        <v>0.41160394031638403</v>
      </c>
      <c r="O12" s="9">
        <f>(IF(OR(N12&gt;1,N12&gt;=0),5,0))*N14</f>
        <v>3.5</v>
      </c>
      <c r="P12" s="9">
        <v>1</v>
      </c>
      <c r="Q12" s="9">
        <f>(IF(OR(P12&gt;1,P12&gt;=0),5,0))*P14</f>
        <v>5</v>
      </c>
      <c r="R12" s="13">
        <f t="shared" si="1"/>
        <v>1</v>
      </c>
      <c r="S12" s="9">
        <v>5</v>
      </c>
      <c r="T12" s="10">
        <v>1</v>
      </c>
      <c r="U12" s="9">
        <f>(IF(OR(T12&gt;1,T12&gt;=0),5,0))*T14</f>
        <v>3</v>
      </c>
      <c r="V12" s="10">
        <v>1</v>
      </c>
      <c r="W12" s="9">
        <f>(IF(OR(V12&gt;1,V12&gt;=0),5,0))*V14</f>
        <v>2.5</v>
      </c>
      <c r="X12" s="9" t="s">
        <v>5</v>
      </c>
      <c r="Y12" s="9">
        <f>(IF(OR(X12&gt;1,X12&gt;=0),5,0))*X14</f>
        <v>2.5</v>
      </c>
      <c r="Z12" s="10">
        <v>1.0694609568217537</v>
      </c>
      <c r="AA12" s="9">
        <f>(IF(OR(Z12&gt;1,Z12&gt;=0),5,0))*Z14</f>
        <v>3</v>
      </c>
      <c r="AB12" s="9">
        <v>5</v>
      </c>
      <c r="AC12" s="9">
        <f>(IF(OR(AB12&gt;1,AB12&gt;=0),5,0))*AB14</f>
        <v>3</v>
      </c>
      <c r="AD12" s="9">
        <v>0</v>
      </c>
      <c r="AE12" s="9">
        <v>0</v>
      </c>
      <c r="AF12" s="9">
        <v>6</v>
      </c>
      <c r="AG12" s="9">
        <v>3</v>
      </c>
      <c r="AH12" s="9">
        <v>0</v>
      </c>
      <c r="AI12" s="9">
        <v>0</v>
      </c>
      <c r="AJ12" s="9">
        <f t="shared" si="0"/>
        <v>47</v>
      </c>
      <c r="AK12" s="9" t="s">
        <v>32</v>
      </c>
    </row>
    <row r="13" spans="1:37" s="11" customFormat="1" ht="30" x14ac:dyDescent="0.25">
      <c r="A13" s="12" t="s">
        <v>29</v>
      </c>
      <c r="B13" s="9">
        <v>1</v>
      </c>
      <c r="C13" s="9">
        <f>(IF(OR(B13&gt;1,B13&gt;=0),5,0))*B14</f>
        <v>2.5</v>
      </c>
      <c r="D13" s="9">
        <v>1</v>
      </c>
      <c r="E13" s="9">
        <f>(IF(OR(D13&gt;1,D13&gt;=0),5,0))*D14</f>
        <v>2.5</v>
      </c>
      <c r="F13" s="9">
        <v>1</v>
      </c>
      <c r="G13" s="9">
        <f>(IF(OR(F13&gt;1,F13&gt;=0),5,0))*F14</f>
        <v>2.5</v>
      </c>
      <c r="H13" s="10">
        <v>1</v>
      </c>
      <c r="I13" s="9">
        <f>(IF(OR(H13&gt;1,H13&gt;=0),5,0))*H14</f>
        <v>3.5</v>
      </c>
      <c r="J13" s="9">
        <v>1</v>
      </c>
      <c r="K13" s="9">
        <f>(IF(OR(J13&gt;1,J13&gt;=0),5,0))*J14</f>
        <v>1.5</v>
      </c>
      <c r="L13" s="9">
        <v>1</v>
      </c>
      <c r="M13" s="9">
        <f>(IF(OR(L13&gt;1,L13&gt;=0),5,0))*L14</f>
        <v>4</v>
      </c>
      <c r="N13" s="10">
        <v>0.6716614037746772</v>
      </c>
      <c r="O13" s="9">
        <f>(IF(OR(N13&gt;1,N13&gt;=0),5,0))*N14</f>
        <v>3.5</v>
      </c>
      <c r="P13" s="9">
        <v>1</v>
      </c>
      <c r="Q13" s="9">
        <f>(IF(OR(P13&gt;1,P13&gt;=0),5,0))*P14</f>
        <v>5</v>
      </c>
      <c r="R13" s="13">
        <f t="shared" si="1"/>
        <v>1</v>
      </c>
      <c r="S13" s="9">
        <v>5</v>
      </c>
      <c r="T13" s="10">
        <v>1</v>
      </c>
      <c r="U13" s="9">
        <f>(IF(OR(T13&gt;1,T13&gt;=0),5,0))*T14</f>
        <v>3</v>
      </c>
      <c r="V13" s="10">
        <v>1</v>
      </c>
      <c r="W13" s="9">
        <f>(IF(OR(V13&gt;1,V13&gt;=0),5,0))*V14</f>
        <v>2.5</v>
      </c>
      <c r="X13" s="9" t="s">
        <v>5</v>
      </c>
      <c r="Y13" s="9">
        <f>(IF(OR(X13&gt;1,X13&gt;=0),5,0))*X14</f>
        <v>2.5</v>
      </c>
      <c r="Z13" s="10">
        <v>2.0598654356235029</v>
      </c>
      <c r="AA13" s="9">
        <f>(IF(OR(Z13&gt;1,Z13&gt;=0),5,0))*Z14</f>
        <v>3</v>
      </c>
      <c r="AB13" s="9">
        <v>5</v>
      </c>
      <c r="AC13" s="9">
        <f>(IF(OR(AB13&gt;1,AB13&gt;=0),5,0))*AB14</f>
        <v>3</v>
      </c>
      <c r="AD13" s="9">
        <v>0</v>
      </c>
      <c r="AE13" s="9">
        <v>0</v>
      </c>
      <c r="AF13" s="9">
        <v>6</v>
      </c>
      <c r="AG13" s="9">
        <v>3</v>
      </c>
      <c r="AH13" s="9">
        <v>0</v>
      </c>
      <c r="AI13" s="9">
        <v>0</v>
      </c>
      <c r="AJ13" s="9">
        <f t="shared" si="0"/>
        <v>47</v>
      </c>
      <c r="AK13" s="9" t="s">
        <v>32</v>
      </c>
    </row>
    <row r="14" spans="1:37" s="11" customFormat="1" x14ac:dyDescent="0.25">
      <c r="A14" s="8" t="s">
        <v>6</v>
      </c>
      <c r="B14" s="17">
        <v>0.5</v>
      </c>
      <c r="C14" s="17"/>
      <c r="D14" s="17">
        <v>0.5</v>
      </c>
      <c r="E14" s="17"/>
      <c r="F14" s="17">
        <v>0.5</v>
      </c>
      <c r="G14" s="17"/>
      <c r="H14" s="17">
        <v>0.7</v>
      </c>
      <c r="I14" s="17"/>
      <c r="J14" s="17">
        <v>0.3</v>
      </c>
      <c r="K14" s="17"/>
      <c r="L14" s="17">
        <v>0.8</v>
      </c>
      <c r="M14" s="17"/>
      <c r="N14" s="17">
        <v>0.7</v>
      </c>
      <c r="O14" s="17"/>
      <c r="P14" s="17">
        <v>1</v>
      </c>
      <c r="Q14" s="17"/>
      <c r="R14" s="17">
        <v>1</v>
      </c>
      <c r="S14" s="17"/>
      <c r="T14" s="17">
        <v>0.6</v>
      </c>
      <c r="U14" s="17"/>
      <c r="V14" s="17">
        <v>0.5</v>
      </c>
      <c r="W14" s="17"/>
      <c r="X14" s="17">
        <v>0.5</v>
      </c>
      <c r="Y14" s="17"/>
      <c r="Z14" s="17">
        <v>0.6</v>
      </c>
      <c r="AA14" s="17"/>
      <c r="AB14" s="17">
        <v>0.6</v>
      </c>
      <c r="AC14" s="17"/>
      <c r="AD14" s="17">
        <v>0.6</v>
      </c>
      <c r="AE14" s="17"/>
      <c r="AF14" s="17">
        <v>0.5</v>
      </c>
      <c r="AG14" s="17"/>
      <c r="AH14" s="17">
        <v>0.6</v>
      </c>
      <c r="AI14" s="17"/>
      <c r="AJ14" s="8"/>
      <c r="AK14" s="8"/>
    </row>
    <row r="16" spans="1:37" s="7" customFormat="1" ht="15.75" customHeight="1" x14ac:dyDescent="0.3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</sheetData>
  <mergeCells count="37">
    <mergeCell ref="A3:A4"/>
    <mergeCell ref="B3:C3"/>
    <mergeCell ref="D3:E3"/>
    <mergeCell ref="P3:Q3"/>
    <mergeCell ref="AD3:AE3"/>
    <mergeCell ref="N3:O3"/>
    <mergeCell ref="F3:G3"/>
    <mergeCell ref="H3:I3"/>
    <mergeCell ref="J3:K3"/>
    <mergeCell ref="L3:M3"/>
    <mergeCell ref="V3:W3"/>
    <mergeCell ref="X3:Y3"/>
    <mergeCell ref="Z3:AA3"/>
    <mergeCell ref="R3:S3"/>
    <mergeCell ref="T3:U3"/>
    <mergeCell ref="Z14:AA14"/>
    <mergeCell ref="L14:M14"/>
    <mergeCell ref="N14:O14"/>
    <mergeCell ref="P14:Q14"/>
    <mergeCell ref="B14:C14"/>
    <mergeCell ref="D14:E14"/>
    <mergeCell ref="F14:G14"/>
    <mergeCell ref="H14:I14"/>
    <mergeCell ref="J14:K14"/>
    <mergeCell ref="R14:S14"/>
    <mergeCell ref="T14:U14"/>
    <mergeCell ref="V14:W14"/>
    <mergeCell ref="X14:Y14"/>
    <mergeCell ref="AH14:AI14"/>
    <mergeCell ref="AJ3:AJ4"/>
    <mergeCell ref="AK3:AK4"/>
    <mergeCell ref="AB14:AC14"/>
    <mergeCell ref="AD14:AE14"/>
    <mergeCell ref="AF14:AG14"/>
    <mergeCell ref="AH3:AI3"/>
    <mergeCell ref="AB3:AC3"/>
    <mergeCell ref="AF3:AG3"/>
  </mergeCells>
  <phoneticPr fontId="2" type="noConversion"/>
  <pageMargins left="0.15748031496062992" right="0.15748031496062992" top="0.74803149606299213" bottom="0.74803149606299213" header="0.31496062992125984" footer="0.31496062992125984"/>
  <pageSetup paperSize="9" scale="5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Основной</vt:lpstr>
      <vt:lpstr>Основной!Заголовки_для_печати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2024-02-19T06:58:59Z</dcterms:modified>
</cp:coreProperties>
</file>