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Системные мероприятия объедин." sheetId="3" r:id="rId1"/>
    <sheet name="Индикаторы" sheetId="1" r:id="rId2"/>
    <sheet name="Лист2" sheetId="2" r:id="rId3"/>
  </sheets>
  <externalReferences>
    <externalReference r:id="rId4"/>
    <externalReference r:id="rId5"/>
  </externalReferences>
  <definedNames>
    <definedName name="_xlnm.Print_Titles" localSheetId="1">Индикаторы!$8:$11</definedName>
    <definedName name="_xlnm.Print_Area" localSheetId="1">Индикаторы!$A$1:$J$53</definedName>
  </definedNames>
  <calcPr calcId="145621"/>
</workbook>
</file>

<file path=xl/calcChain.xml><?xml version="1.0" encoding="utf-8"?>
<calcChain xmlns="http://schemas.openxmlformats.org/spreadsheetml/2006/main">
  <c r="K13" i="1" l="1"/>
  <c r="L13" i="1"/>
  <c r="M13" i="1"/>
  <c r="N13" i="1"/>
  <c r="O13" i="1"/>
  <c r="P13" i="1"/>
  <c r="K14" i="1"/>
  <c r="L14" i="1"/>
  <c r="K15" i="1"/>
  <c r="L15" i="1"/>
  <c r="M15" i="1"/>
  <c r="N15" i="1"/>
  <c r="O15" i="1"/>
  <c r="P15" i="1"/>
  <c r="K21" i="1"/>
  <c r="L21" i="1"/>
  <c r="M21" i="1"/>
  <c r="N21" i="1" s="1"/>
  <c r="K22" i="1"/>
  <c r="K24" i="1"/>
  <c r="K26" i="1"/>
  <c r="K29" i="1"/>
  <c r="K32" i="1"/>
  <c r="K35" i="1"/>
  <c r="K37" i="1"/>
  <c r="E13" i="3"/>
  <c r="F13" i="3"/>
  <c r="D14" i="3"/>
  <c r="D15" i="3"/>
  <c r="F16" i="3"/>
  <c r="G16" i="3"/>
  <c r="G13" i="3" s="1"/>
  <c r="H16" i="3"/>
  <c r="E17" i="3"/>
  <c r="F17" i="3"/>
  <c r="D18" i="3"/>
  <c r="F19" i="3"/>
  <c r="G19" i="3"/>
  <c r="G17" i="3" s="1"/>
  <c r="H19" i="3"/>
  <c r="D20" i="3"/>
  <c r="E21" i="3"/>
  <c r="E22" i="3"/>
  <c r="F22" i="3"/>
  <c r="G22" i="3"/>
  <c r="H22" i="3"/>
  <c r="I22" i="3"/>
  <c r="F23" i="3"/>
  <c r="D24" i="3"/>
  <c r="E26" i="3"/>
  <c r="H26" i="3"/>
  <c r="I26" i="3"/>
  <c r="F27" i="3"/>
  <c r="G27" i="3"/>
  <c r="H27" i="3" s="1"/>
  <c r="I27" i="3" s="1"/>
  <c r="D28" i="3"/>
  <c r="F31" i="3"/>
  <c r="D32" i="3"/>
  <c r="F35" i="3"/>
  <c r="G35" i="3"/>
  <c r="H35" i="3" s="1"/>
  <c r="I35" i="3" s="1"/>
  <c r="D36" i="3"/>
  <c r="F39" i="3"/>
  <c r="D40" i="3"/>
  <c r="F43" i="3"/>
  <c r="G43" i="3"/>
  <c r="H43" i="3" s="1"/>
  <c r="I43" i="3" s="1"/>
  <c r="D44" i="3"/>
  <c r="E45" i="3"/>
  <c r="G45" i="3"/>
  <c r="H45" i="3"/>
  <c r="I45" i="3"/>
  <c r="D45" i="3" s="1"/>
  <c r="D46" i="3"/>
  <c r="E47" i="3"/>
  <c r="F47" i="3"/>
  <c r="F45" i="3" s="1"/>
  <c r="H47" i="3"/>
  <c r="I47" i="3"/>
  <c r="D48" i="3"/>
  <c r="E50" i="3"/>
  <c r="F50" i="3"/>
  <c r="G50" i="3"/>
  <c r="H50" i="3"/>
  <c r="I50" i="3"/>
  <c r="D54" i="3"/>
  <c r="F55" i="3"/>
  <c r="D56" i="3"/>
  <c r="H56" i="3"/>
  <c r="G56" i="3" s="1"/>
  <c r="F56" i="3" s="1"/>
  <c r="E56" i="3" s="1"/>
  <c r="E53" i="3" s="1"/>
  <c r="I56" i="3"/>
  <c r="E57" i="3"/>
  <c r="D57" i="3" s="1"/>
  <c r="F57" i="3"/>
  <c r="G57" i="3"/>
  <c r="H57" i="3"/>
  <c r="I57" i="3"/>
  <c r="D58" i="3"/>
  <c r="D59" i="3"/>
  <c r="D60" i="3"/>
  <c r="E67" i="3"/>
  <c r="E68" i="3"/>
  <c r="F68" i="3"/>
  <c r="G68" i="3"/>
  <c r="H68" i="3" s="1"/>
  <c r="I68" i="3" s="1"/>
  <c r="E89" i="3"/>
  <c r="E115" i="3"/>
  <c r="F116" i="3"/>
  <c r="G116" i="3"/>
  <c r="E117" i="3"/>
  <c r="F117" i="3"/>
  <c r="F118" i="3"/>
  <c r="G118" i="3"/>
  <c r="H118" i="3"/>
  <c r="E123" i="3"/>
  <c r="F123" i="3"/>
  <c r="D124" i="3"/>
  <c r="E125" i="3"/>
  <c r="F125" i="3"/>
  <c r="G125" i="3"/>
  <c r="D125" i="3" s="1"/>
  <c r="H125" i="3"/>
  <c r="I125" i="3"/>
  <c r="G126" i="3"/>
  <c r="H126" i="3"/>
  <c r="I126" i="3" s="1"/>
  <c r="I123" i="3" s="1"/>
  <c r="E148" i="3"/>
  <c r="E149" i="3"/>
  <c r="F149" i="3"/>
  <c r="G149" i="3"/>
  <c r="H149" i="3"/>
  <c r="F150" i="3"/>
  <c r="F148" i="3" s="1"/>
  <c r="G151" i="3"/>
  <c r="H151" i="3" s="1"/>
  <c r="I151" i="3" s="1"/>
  <c r="E152" i="3"/>
  <c r="E153" i="3"/>
  <c r="F153" i="3"/>
  <c r="G153" i="3"/>
  <c r="F154" i="3"/>
  <c r="G154" i="3" s="1"/>
  <c r="H154" i="3" s="1"/>
  <c r="I154" i="3" s="1"/>
  <c r="D154" i="3" s="1"/>
  <c r="D155" i="3"/>
  <c r="G155" i="3"/>
  <c r="H155" i="3"/>
  <c r="I155" i="3"/>
  <c r="E156" i="3"/>
  <c r="F157" i="3"/>
  <c r="G157" i="3"/>
  <c r="F158" i="3"/>
  <c r="G159" i="3"/>
  <c r="H159" i="3"/>
  <c r="E160" i="3"/>
  <c r="F161" i="3"/>
  <c r="G161" i="3" s="1"/>
  <c r="F162" i="3"/>
  <c r="G162" i="3" s="1"/>
  <c r="H162" i="3" s="1"/>
  <c r="I162" i="3" s="1"/>
  <c r="F163" i="3"/>
  <c r="G163" i="3" s="1"/>
  <c r="H163" i="3"/>
  <c r="I163" i="3" s="1"/>
  <c r="E164" i="3"/>
  <c r="F164" i="3"/>
  <c r="G164" i="3"/>
  <c r="F165" i="3"/>
  <c r="G165" i="3" s="1"/>
  <c r="H165" i="3" s="1"/>
  <c r="I165" i="3"/>
  <c r="D166" i="3"/>
  <c r="F166" i="3"/>
  <c r="G166" i="3" s="1"/>
  <c r="H166" i="3"/>
  <c r="I166" i="3"/>
  <c r="G167" i="3"/>
  <c r="H167" i="3"/>
  <c r="I167" i="3"/>
  <c r="D170" i="3"/>
  <c r="E171" i="3"/>
  <c r="E169" i="3" s="1"/>
  <c r="F171" i="3"/>
  <c r="G171" i="3"/>
  <c r="H171" i="3"/>
  <c r="I171" i="3"/>
  <c r="F172" i="3"/>
  <c r="F89" i="3" s="1"/>
  <c r="H173" i="3"/>
  <c r="D174" i="3"/>
  <c r="E175" i="3"/>
  <c r="F175" i="3"/>
  <c r="F173" i="3" s="1"/>
  <c r="G175" i="3"/>
  <c r="H175" i="3"/>
  <c r="I175" i="3"/>
  <c r="I173" i="3" s="1"/>
  <c r="D176" i="3"/>
  <c r="F176" i="3"/>
  <c r="G176" i="3" s="1"/>
  <c r="H176" i="3"/>
  <c r="I176" i="3"/>
  <c r="E178" i="3"/>
  <c r="F178" i="3"/>
  <c r="G178" i="3"/>
  <c r="D179" i="3"/>
  <c r="D180" i="3"/>
  <c r="F180" i="3"/>
  <c r="G180" i="3" s="1"/>
  <c r="H180" i="3"/>
  <c r="H178" i="3" s="1"/>
  <c r="I180" i="3"/>
  <c r="I178" i="3" s="1"/>
  <c r="G181" i="3"/>
  <c r="H181" i="3"/>
  <c r="I181" i="3"/>
  <c r="E182" i="3"/>
  <c r="F182" i="3"/>
  <c r="F183" i="3"/>
  <c r="G183" i="3" s="1"/>
  <c r="H183" i="3" s="1"/>
  <c r="H182" i="3" s="1"/>
  <c r="I183" i="3"/>
  <c r="I182" i="3" s="1"/>
  <c r="F184" i="3"/>
  <c r="G184" i="3" s="1"/>
  <c r="D184" i="3" s="1"/>
  <c r="H184" i="3"/>
  <c r="I184" i="3"/>
  <c r="G185" i="3"/>
  <c r="H185" i="3"/>
  <c r="I185" i="3"/>
  <c r="E189" i="3"/>
  <c r="F189" i="3"/>
  <c r="G189" i="3"/>
  <c r="H189" i="3"/>
  <c r="I189" i="3"/>
  <c r="E190" i="3"/>
  <c r="F190" i="3"/>
  <c r="E192" i="3"/>
  <c r="F192" i="3"/>
  <c r="G192" i="3"/>
  <c r="D193" i="3"/>
  <c r="D194" i="3"/>
  <c r="G195" i="3"/>
  <c r="H195" i="3"/>
  <c r="I195" i="3"/>
  <c r="I192" i="3" s="1"/>
  <c r="F196" i="3"/>
  <c r="E197" i="3"/>
  <c r="E196" i="3" s="1"/>
  <c r="F197" i="3"/>
  <c r="F188" i="3" s="1"/>
  <c r="F187" i="3" s="1"/>
  <c r="D198" i="3"/>
  <c r="G199" i="3"/>
  <c r="G238" i="3"/>
  <c r="E239" i="3"/>
  <c r="D239" i="3" s="1"/>
  <c r="F239" i="3"/>
  <c r="G239" i="3"/>
  <c r="H239" i="3"/>
  <c r="I239" i="3"/>
  <c r="E240" i="3"/>
  <c r="E242" i="3"/>
  <c r="D243" i="3"/>
  <c r="D244" i="3"/>
  <c r="F245" i="3"/>
  <c r="G245" i="3"/>
  <c r="E246" i="3"/>
  <c r="F246" i="3"/>
  <c r="G246" i="3"/>
  <c r="H246" i="3"/>
  <c r="D247" i="3"/>
  <c r="D248" i="3"/>
  <c r="D249" i="3"/>
  <c r="I249" i="3"/>
  <c r="I246" i="3" s="1"/>
  <c r="F250" i="3"/>
  <c r="G250" i="3"/>
  <c r="E251" i="3"/>
  <c r="F251" i="3"/>
  <c r="F238" i="3" s="1"/>
  <c r="G251" i="3"/>
  <c r="H251" i="3"/>
  <c r="H250" i="3" s="1"/>
  <c r="D252" i="3"/>
  <c r="I253" i="3"/>
  <c r="D253" i="3" s="1"/>
  <c r="E254" i="3"/>
  <c r="F254" i="3"/>
  <c r="G254" i="3"/>
  <c r="H254" i="3"/>
  <c r="D254" i="3" s="1"/>
  <c r="D255" i="3"/>
  <c r="D256" i="3"/>
  <c r="D257" i="3"/>
  <c r="I257" i="3"/>
  <c r="I254" i="3" s="1"/>
  <c r="E258" i="3"/>
  <c r="D259" i="3"/>
  <c r="D260" i="3"/>
  <c r="F261" i="3"/>
  <c r="G261" i="3"/>
  <c r="G258" i="3" s="1"/>
  <c r="H261" i="3"/>
  <c r="E289" i="3"/>
  <c r="F289" i="3"/>
  <c r="G289" i="3"/>
  <c r="D290" i="3"/>
  <c r="D291" i="3"/>
  <c r="F292" i="3"/>
  <c r="G292" i="3"/>
  <c r="H292" i="3"/>
  <c r="H289" i="3" s="1"/>
  <c r="E293" i="3"/>
  <c r="F293" i="3"/>
  <c r="H293" i="3"/>
  <c r="D294" i="3"/>
  <c r="D295" i="3"/>
  <c r="G296" i="3"/>
  <c r="G293" i="3" s="1"/>
  <c r="I296" i="3"/>
  <c r="I293" i="3" s="1"/>
  <c r="E297" i="3"/>
  <c r="F297" i="3"/>
  <c r="G297" i="3"/>
  <c r="H297" i="3"/>
  <c r="D298" i="3"/>
  <c r="D299" i="3"/>
  <c r="I300" i="3"/>
  <c r="D300" i="3" s="1"/>
  <c r="E304" i="3"/>
  <c r="D304" i="3" s="1"/>
  <c r="F304" i="3"/>
  <c r="G304" i="3"/>
  <c r="H304" i="3"/>
  <c r="I304" i="3"/>
  <c r="E305" i="3"/>
  <c r="F305" i="3"/>
  <c r="G305" i="3"/>
  <c r="H305" i="3"/>
  <c r="E307" i="3"/>
  <c r="H307" i="3"/>
  <c r="E308" i="3"/>
  <c r="F308" i="3"/>
  <c r="F307" i="3" s="1"/>
  <c r="G308" i="3"/>
  <c r="H308" i="3"/>
  <c r="H303" i="3" s="1"/>
  <c r="H302" i="3" s="1"/>
  <c r="D309" i="3"/>
  <c r="D310" i="3"/>
  <c r="I310" i="3"/>
  <c r="E311" i="3"/>
  <c r="F311" i="3"/>
  <c r="E312" i="3"/>
  <c r="F312" i="3"/>
  <c r="G312" i="3"/>
  <c r="G311" i="3" s="1"/>
  <c r="H312" i="3"/>
  <c r="H311" i="3" s="1"/>
  <c r="D313" i="3"/>
  <c r="I314" i="3"/>
  <c r="E315" i="3"/>
  <c r="D315" i="3" s="1"/>
  <c r="F315" i="3"/>
  <c r="G315" i="3"/>
  <c r="H315" i="3"/>
  <c r="D316" i="3"/>
  <c r="D317" i="3"/>
  <c r="G318" i="3"/>
  <c r="D318" i="3" s="1"/>
  <c r="I318" i="3"/>
  <c r="I315" i="3" s="1"/>
  <c r="E348" i="3"/>
  <c r="E347" i="3" s="1"/>
  <c r="F348" i="3"/>
  <c r="F347" i="3" s="1"/>
  <c r="E349" i="3"/>
  <c r="F349" i="3"/>
  <c r="G349" i="3"/>
  <c r="H349" i="3"/>
  <c r="D349" i="3" s="1"/>
  <c r="I349" i="3"/>
  <c r="E350" i="3"/>
  <c r="F350" i="3"/>
  <c r="G350" i="3"/>
  <c r="H350" i="3"/>
  <c r="I350" i="3"/>
  <c r="E402" i="3"/>
  <c r="H402" i="3"/>
  <c r="F403" i="3"/>
  <c r="F402" i="3" s="1"/>
  <c r="G403" i="3"/>
  <c r="H403" i="3"/>
  <c r="H348" i="3" s="1"/>
  <c r="H347" i="3" s="1"/>
  <c r="D404" i="3"/>
  <c r="D405" i="3"/>
  <c r="I405" i="3"/>
  <c r="I403" i="3" s="1"/>
  <c r="E448" i="3"/>
  <c r="E449" i="3"/>
  <c r="E447" i="3" s="1"/>
  <c r="E450" i="3"/>
  <c r="I450" i="3"/>
  <c r="E490" i="3"/>
  <c r="F490" i="3"/>
  <c r="F491" i="3"/>
  <c r="F492" i="3"/>
  <c r="G492" i="3"/>
  <c r="H492" i="3"/>
  <c r="F493" i="3"/>
  <c r="G493" i="3"/>
  <c r="E510" i="3"/>
  <c r="F511" i="3"/>
  <c r="F512" i="3"/>
  <c r="F513" i="3"/>
  <c r="E514" i="3"/>
  <c r="F515" i="3"/>
  <c r="F514" i="3" s="1"/>
  <c r="D516" i="3"/>
  <c r="F516" i="3"/>
  <c r="G516" i="3" s="1"/>
  <c r="H516" i="3" s="1"/>
  <c r="F517" i="3"/>
  <c r="G517" i="3" s="1"/>
  <c r="H517" i="3" s="1"/>
  <c r="E521" i="3"/>
  <c r="F521" i="3"/>
  <c r="G521" i="3"/>
  <c r="H521" i="3"/>
  <c r="D521" i="3" s="1"/>
  <c r="I521" i="3"/>
  <c r="E522" i="3"/>
  <c r="F522" i="3"/>
  <c r="E524" i="3"/>
  <c r="D525" i="3"/>
  <c r="D526" i="3"/>
  <c r="F527" i="3"/>
  <c r="F524" i="3" s="1"/>
  <c r="E529" i="3"/>
  <c r="D530" i="3"/>
  <c r="F531" i="3"/>
  <c r="G531" i="3"/>
  <c r="H531" i="3" s="1"/>
  <c r="I531" i="3" s="1"/>
  <c r="E532" i="3"/>
  <c r="E533" i="3"/>
  <c r="F533" i="3"/>
  <c r="F532" i="3" s="1"/>
  <c r="G533" i="3"/>
  <c r="D534" i="3"/>
  <c r="F535" i="3"/>
  <c r="G535" i="3" s="1"/>
  <c r="H535" i="3" s="1"/>
  <c r="I535" i="3" s="1"/>
  <c r="I561" i="3"/>
  <c r="E562" i="3"/>
  <c r="F562" i="3"/>
  <c r="G562" i="3"/>
  <c r="H562" i="3"/>
  <c r="I562" i="3"/>
  <c r="E563" i="3"/>
  <c r="F563" i="3"/>
  <c r="H563" i="3"/>
  <c r="F565" i="3"/>
  <c r="E566" i="3"/>
  <c r="E561" i="3" s="1"/>
  <c r="E560" i="3" s="1"/>
  <c r="F566" i="3"/>
  <c r="F561" i="3" s="1"/>
  <c r="F560" i="3" s="1"/>
  <c r="H566" i="3"/>
  <c r="H565" i="3" s="1"/>
  <c r="I566" i="3"/>
  <c r="I565" i="3" s="1"/>
  <c r="D567" i="3"/>
  <c r="G568" i="3"/>
  <c r="G563" i="3" s="1"/>
  <c r="I568" i="3"/>
  <c r="I563" i="3" s="1"/>
  <c r="H37" i="1"/>
  <c r="I37" i="1" s="1"/>
  <c r="J37" i="1" s="1"/>
  <c r="J35" i="1"/>
  <c r="D35" i="1"/>
  <c r="D32" i="1" s="1"/>
  <c r="D37" i="1" s="1"/>
  <c r="D29" i="1"/>
  <c r="F26" i="1"/>
  <c r="G26" i="1" s="1"/>
  <c r="H26" i="1" s="1"/>
  <c r="I26" i="1" s="1"/>
  <c r="J26" i="1" s="1"/>
  <c r="J24" i="1"/>
  <c r="I24" i="1"/>
  <c r="J22" i="1"/>
  <c r="E17" i="1"/>
  <c r="F17" i="1" s="1"/>
  <c r="E15" i="1"/>
  <c r="F15" i="1" s="1"/>
  <c r="E14" i="1"/>
  <c r="F14" i="1" s="1"/>
  <c r="G14" i="1" s="1"/>
  <c r="H14" i="1" s="1"/>
  <c r="I14" i="1" s="1"/>
  <c r="J14" i="1" s="1"/>
  <c r="F20" i="1"/>
  <c r="G20" i="1" s="1"/>
  <c r="H20" i="1" s="1"/>
  <c r="I20" i="1" s="1"/>
  <c r="J20" i="1" s="1"/>
  <c r="K20" i="1" s="1"/>
  <c r="E13" i="1"/>
  <c r="G17" i="1" l="1"/>
  <c r="H17" i="1" s="1"/>
  <c r="I17" i="1" s="1"/>
  <c r="J17" i="1" s="1"/>
  <c r="K17" i="1" s="1"/>
  <c r="I560" i="3"/>
  <c r="F529" i="3"/>
  <c r="E528" i="3"/>
  <c r="E520" i="3"/>
  <c r="D531" i="3"/>
  <c r="H493" i="3"/>
  <c r="G348" i="3"/>
  <c r="G347" i="3" s="1"/>
  <c r="G402" i="3"/>
  <c r="D402" i="3" s="1"/>
  <c r="D517" i="3"/>
  <c r="G511" i="3"/>
  <c r="F450" i="3"/>
  <c r="D350" i="3"/>
  <c r="I305" i="3"/>
  <c r="G307" i="3"/>
  <c r="G303" i="3"/>
  <c r="G302" i="3" s="1"/>
  <c r="D293" i="3"/>
  <c r="E565" i="3"/>
  <c r="G513" i="3"/>
  <c r="H513" i="3" s="1"/>
  <c r="G449" i="3"/>
  <c r="D449" i="3" s="1"/>
  <c r="D535" i="3"/>
  <c r="G512" i="3"/>
  <c r="H512" i="3" s="1"/>
  <c r="D512" i="3"/>
  <c r="I402" i="3"/>
  <c r="I348" i="3"/>
  <c r="I347" i="3" s="1"/>
  <c r="I312" i="3"/>
  <c r="I311" i="3" s="1"/>
  <c r="D314" i="3"/>
  <c r="D311" i="3"/>
  <c r="D246" i="3"/>
  <c r="D163" i="3"/>
  <c r="H533" i="3"/>
  <c r="G532" i="3"/>
  <c r="F510" i="3"/>
  <c r="I492" i="3"/>
  <c r="I449" i="3" s="1"/>
  <c r="H449" i="3"/>
  <c r="F448" i="3"/>
  <c r="F449" i="3"/>
  <c r="D312" i="3"/>
  <c r="D305" i="3"/>
  <c r="E12" i="3"/>
  <c r="G123" i="3"/>
  <c r="F303" i="3"/>
  <c r="F302" i="3" s="1"/>
  <c r="G242" i="3"/>
  <c r="H245" i="3"/>
  <c r="G240" i="3"/>
  <c r="G237" i="3" s="1"/>
  <c r="D189" i="3"/>
  <c r="D175" i="3"/>
  <c r="D162" i="3"/>
  <c r="G158" i="3"/>
  <c r="H158" i="3" s="1"/>
  <c r="I158" i="3" s="1"/>
  <c r="D158" i="3"/>
  <c r="D43" i="3"/>
  <c r="D35" i="3"/>
  <c r="G23" i="3"/>
  <c r="F11" i="3"/>
  <c r="D568" i="3"/>
  <c r="G566" i="3"/>
  <c r="G527" i="3"/>
  <c r="G515" i="3"/>
  <c r="D493" i="3"/>
  <c r="G491" i="3"/>
  <c r="D403" i="3"/>
  <c r="I308" i="3"/>
  <c r="E303" i="3"/>
  <c r="I297" i="3"/>
  <c r="D297" i="3" s="1"/>
  <c r="D296" i="3"/>
  <c r="F258" i="3"/>
  <c r="F240" i="3"/>
  <c r="F242" i="3"/>
  <c r="H192" i="3"/>
  <c r="D195" i="3"/>
  <c r="D185" i="3"/>
  <c r="D183" i="3"/>
  <c r="D171" i="3"/>
  <c r="H164" i="3"/>
  <c r="D164" i="3" s="1"/>
  <c r="H161" i="3"/>
  <c r="G160" i="3"/>
  <c r="I159" i="3"/>
  <c r="D159" i="3"/>
  <c r="H157" i="3"/>
  <c r="G156" i="3"/>
  <c r="E88" i="3"/>
  <c r="F67" i="3"/>
  <c r="G67" i="3" s="1"/>
  <c r="H67" i="3" s="1"/>
  <c r="I67" i="3" s="1"/>
  <c r="E66" i="3"/>
  <c r="D67" i="3"/>
  <c r="I25" i="3"/>
  <c r="I30" i="3"/>
  <c r="H13" i="3"/>
  <c r="I16" i="3"/>
  <c r="H258" i="3"/>
  <c r="I261" i="3"/>
  <c r="I258" i="3" s="1"/>
  <c r="D258" i="3" s="1"/>
  <c r="G197" i="3"/>
  <c r="F160" i="3"/>
  <c r="H153" i="3"/>
  <c r="G152" i="3"/>
  <c r="G117" i="3"/>
  <c r="G88" i="3" s="1"/>
  <c r="G115" i="3"/>
  <c r="G87" i="3"/>
  <c r="G21" i="3"/>
  <c r="G26" i="3"/>
  <c r="H561" i="3"/>
  <c r="H560" i="3" s="1"/>
  <c r="H238" i="3"/>
  <c r="E188" i="3"/>
  <c r="E173" i="3"/>
  <c r="F169" i="3"/>
  <c r="I164" i="3"/>
  <c r="I149" i="3"/>
  <c r="H148" i="3"/>
  <c r="D126" i="3"/>
  <c r="G89" i="3"/>
  <c r="D27" i="3"/>
  <c r="I292" i="3"/>
  <c r="I289" i="3" s="1"/>
  <c r="D289" i="3" s="1"/>
  <c r="I251" i="3"/>
  <c r="E238" i="3"/>
  <c r="E250" i="3"/>
  <c r="H199" i="3"/>
  <c r="G190" i="3"/>
  <c r="D192" i="3"/>
  <c r="G182" i="3"/>
  <c r="D182" i="3" s="1"/>
  <c r="D181" i="3"/>
  <c r="D178" i="3"/>
  <c r="G173" i="3"/>
  <c r="G172" i="3"/>
  <c r="D167" i="3"/>
  <c r="D165" i="3"/>
  <c r="F156" i="3"/>
  <c r="D151" i="3"/>
  <c r="I118" i="3"/>
  <c r="H116" i="3"/>
  <c r="G39" i="3"/>
  <c r="H39" i="3" s="1"/>
  <c r="I39" i="3" s="1"/>
  <c r="D39" i="3"/>
  <c r="G31" i="3"/>
  <c r="H31" i="3" s="1"/>
  <c r="I31" i="3" s="1"/>
  <c r="D31" i="3"/>
  <c r="I19" i="3"/>
  <c r="H17" i="3"/>
  <c r="F152" i="3"/>
  <c r="G150" i="3"/>
  <c r="H150" i="3" s="1"/>
  <c r="I150" i="3" s="1"/>
  <c r="F88" i="3"/>
  <c r="F115" i="3"/>
  <c r="D68" i="3"/>
  <c r="G55" i="3"/>
  <c r="F53" i="3"/>
  <c r="D50" i="3"/>
  <c r="E11" i="3"/>
  <c r="D47" i="3"/>
  <c r="H25" i="3"/>
  <c r="H30" i="3"/>
  <c r="F21" i="3"/>
  <c r="F26" i="3"/>
  <c r="H123" i="3"/>
  <c r="D123" i="3"/>
  <c r="F87" i="3"/>
  <c r="E25" i="3"/>
  <c r="E30" i="3"/>
  <c r="D22" i="3"/>
  <c r="E87" i="3"/>
  <c r="G15" i="1"/>
  <c r="F19" i="1"/>
  <c r="G19" i="1" s="1"/>
  <c r="H19" i="1" s="1"/>
  <c r="I19" i="1" s="1"/>
  <c r="J19" i="1" s="1"/>
  <c r="K19" i="1" s="1"/>
  <c r="D25" i="3" l="1"/>
  <c r="F86" i="3"/>
  <c r="F25" i="3"/>
  <c r="D26" i="3"/>
  <c r="F30" i="3"/>
  <c r="E187" i="3"/>
  <c r="E65" i="3"/>
  <c r="F66" i="3"/>
  <c r="D261" i="3"/>
  <c r="I303" i="3"/>
  <c r="I302" i="3" s="1"/>
  <c r="I307" i="3"/>
  <c r="D307" i="3" s="1"/>
  <c r="G490" i="3"/>
  <c r="G448" i="3"/>
  <c r="H491" i="3"/>
  <c r="G561" i="3"/>
  <c r="G560" i="3" s="1"/>
  <c r="G565" i="3"/>
  <c r="H23" i="3"/>
  <c r="G11" i="3"/>
  <c r="F447" i="3"/>
  <c r="I533" i="3"/>
  <c r="H532" i="3"/>
  <c r="D565" i="3"/>
  <c r="E519" i="3"/>
  <c r="D30" i="3"/>
  <c r="E29" i="3"/>
  <c r="E34" i="3"/>
  <c r="D150" i="3"/>
  <c r="E237" i="3"/>
  <c r="D492" i="3"/>
  <c r="G30" i="3"/>
  <c r="G25" i="3"/>
  <c r="G86" i="3"/>
  <c r="I34" i="3"/>
  <c r="I29" i="3"/>
  <c r="I157" i="3"/>
  <c r="H156" i="3"/>
  <c r="H160" i="3"/>
  <c r="I161" i="3"/>
  <c r="D348" i="3"/>
  <c r="H242" i="3"/>
  <c r="I245" i="3"/>
  <c r="H240" i="3"/>
  <c r="D513" i="3"/>
  <c r="D347" i="3"/>
  <c r="I17" i="3"/>
  <c r="D17" i="3" s="1"/>
  <c r="H87" i="3"/>
  <c r="I116" i="3"/>
  <c r="H117" i="3"/>
  <c r="I199" i="3"/>
  <c r="H197" i="3"/>
  <c r="I238" i="3"/>
  <c r="I250" i="3"/>
  <c r="D250" i="3" s="1"/>
  <c r="I153" i="3"/>
  <c r="H152" i="3"/>
  <c r="D199" i="3"/>
  <c r="I13" i="3"/>
  <c r="D13" i="3" s="1"/>
  <c r="F237" i="3"/>
  <c r="G514" i="3"/>
  <c r="H515" i="3"/>
  <c r="H514" i="3" s="1"/>
  <c r="D251" i="3"/>
  <c r="F12" i="3"/>
  <c r="G450" i="3"/>
  <c r="G12" i="3" s="1"/>
  <c r="F528" i="3"/>
  <c r="G529" i="3"/>
  <c r="F520" i="3"/>
  <c r="F519" i="3" s="1"/>
  <c r="E86" i="3"/>
  <c r="D19" i="3"/>
  <c r="D16" i="3"/>
  <c r="H29" i="3"/>
  <c r="H34" i="3"/>
  <c r="H55" i="3"/>
  <c r="G53" i="3"/>
  <c r="D118" i="3"/>
  <c r="H172" i="3"/>
  <c r="G169" i="3"/>
  <c r="I148" i="3"/>
  <c r="D149" i="3"/>
  <c r="D173" i="3"/>
  <c r="H237" i="3"/>
  <c r="G188" i="3"/>
  <c r="G187" i="3" s="1"/>
  <c r="G196" i="3"/>
  <c r="G148" i="3"/>
  <c r="D148" i="3" s="1"/>
  <c r="H190" i="3"/>
  <c r="D303" i="3"/>
  <c r="E302" i="3"/>
  <c r="D302" i="3" s="1"/>
  <c r="G522" i="3"/>
  <c r="G524" i="3"/>
  <c r="H527" i="3"/>
  <c r="D308" i="3"/>
  <c r="D566" i="3"/>
  <c r="G510" i="3"/>
  <c r="H511" i="3"/>
  <c r="D292" i="3"/>
  <c r="H450" i="3"/>
  <c r="H15" i="1"/>
  <c r="D160" i="3" l="1"/>
  <c r="D53" i="3"/>
  <c r="H88" i="3"/>
  <c r="D117" i="3"/>
  <c r="I156" i="3"/>
  <c r="D156" i="3" s="1"/>
  <c r="D157" i="3"/>
  <c r="D532" i="3"/>
  <c r="F65" i="3"/>
  <c r="G66" i="3"/>
  <c r="I172" i="3"/>
  <c r="H169" i="3"/>
  <c r="D172" i="3"/>
  <c r="H89" i="3"/>
  <c r="I55" i="3"/>
  <c r="I53" i="3" s="1"/>
  <c r="H53" i="3"/>
  <c r="D55" i="3"/>
  <c r="D514" i="3"/>
  <c r="H196" i="3"/>
  <c r="H188" i="3"/>
  <c r="H187" i="3" s="1"/>
  <c r="D197" i="3"/>
  <c r="I87" i="3"/>
  <c r="I117" i="3"/>
  <c r="I88" i="3" s="1"/>
  <c r="D116" i="3"/>
  <c r="D450" i="3"/>
  <c r="I160" i="3"/>
  <c r="D161" i="3"/>
  <c r="D238" i="3"/>
  <c r="I532" i="3"/>
  <c r="D533" i="3"/>
  <c r="E64" i="3"/>
  <c r="H522" i="3"/>
  <c r="H524" i="3"/>
  <c r="I527" i="3"/>
  <c r="G520" i="3"/>
  <c r="G519" i="3" s="1"/>
  <c r="H529" i="3"/>
  <c r="G528" i="3"/>
  <c r="I152" i="3"/>
  <c r="D152" i="3" s="1"/>
  <c r="D153" i="3"/>
  <c r="I197" i="3"/>
  <c r="I190" i="3"/>
  <c r="D190" i="3" s="1"/>
  <c r="H86" i="3"/>
  <c r="I240" i="3"/>
  <c r="D240" i="3" s="1"/>
  <c r="I242" i="3"/>
  <c r="D242" i="3" s="1"/>
  <c r="D245" i="3"/>
  <c r="G29" i="3"/>
  <c r="G34" i="3"/>
  <c r="E33" i="3"/>
  <c r="E38" i="3"/>
  <c r="H21" i="3"/>
  <c r="I23" i="3"/>
  <c r="H11" i="3"/>
  <c r="H490" i="3"/>
  <c r="I491" i="3"/>
  <c r="H448" i="3"/>
  <c r="F29" i="3"/>
  <c r="D29" i="3" s="1"/>
  <c r="F34" i="3"/>
  <c r="H510" i="3"/>
  <c r="D510" i="3" s="1"/>
  <c r="D511" i="3"/>
  <c r="H33" i="3"/>
  <c r="H38" i="3"/>
  <c r="D515" i="3"/>
  <c r="H115" i="3"/>
  <c r="I33" i="3"/>
  <c r="I38" i="3"/>
  <c r="D563" i="3"/>
  <c r="D562" i="3" s="1"/>
  <c r="D561" i="3" s="1"/>
  <c r="D560" i="3" s="1"/>
  <c r="G447" i="3"/>
  <c r="I15" i="1"/>
  <c r="I37" i="3" l="1"/>
  <c r="I42" i="3"/>
  <c r="I41" i="3" s="1"/>
  <c r="F33" i="3"/>
  <c r="F38" i="3"/>
  <c r="I448" i="3"/>
  <c r="I447" i="3" s="1"/>
  <c r="D447" i="3" s="1"/>
  <c r="I490" i="3"/>
  <c r="D490" i="3" s="1"/>
  <c r="D491" i="3"/>
  <c r="D21" i="3"/>
  <c r="D38" i="3"/>
  <c r="E37" i="3"/>
  <c r="E42" i="3"/>
  <c r="E10" i="3"/>
  <c r="E585" i="3"/>
  <c r="I524" i="3"/>
  <c r="D524" i="3" s="1"/>
  <c r="I522" i="3"/>
  <c r="D522" i="3" s="1"/>
  <c r="D527" i="3"/>
  <c r="I86" i="3"/>
  <c r="D86" i="3" s="1"/>
  <c r="D87" i="3"/>
  <c r="H12" i="3"/>
  <c r="D89" i="3"/>
  <c r="E52" i="3"/>
  <c r="F64" i="3"/>
  <c r="E63" i="3"/>
  <c r="E587" i="3"/>
  <c r="D115" i="3"/>
  <c r="H37" i="3"/>
  <c r="H42" i="3"/>
  <c r="I196" i="3"/>
  <c r="D196" i="3" s="1"/>
  <c r="I188" i="3"/>
  <c r="I187" i="3" s="1"/>
  <c r="D187" i="3" s="1"/>
  <c r="H528" i="3"/>
  <c r="H520" i="3"/>
  <c r="I529" i="3"/>
  <c r="D529" i="3"/>
  <c r="H66" i="3"/>
  <c r="G65" i="3"/>
  <c r="D88" i="3"/>
  <c r="D188" i="3"/>
  <c r="H447" i="3"/>
  <c r="D448" i="3"/>
  <c r="I21" i="3"/>
  <c r="I11" i="3"/>
  <c r="D11" i="3" s="1"/>
  <c r="D23" i="3"/>
  <c r="D34" i="3"/>
  <c r="G38" i="3"/>
  <c r="G33" i="3"/>
  <c r="D33" i="3" s="1"/>
  <c r="I115" i="3"/>
  <c r="I169" i="3"/>
  <c r="D169" i="3" s="1"/>
  <c r="I89" i="3"/>
  <c r="I237" i="3"/>
  <c r="D237" i="3" s="1"/>
  <c r="J15" i="1"/>
  <c r="F63" i="3" l="1"/>
  <c r="F52" i="3"/>
  <c r="G64" i="3"/>
  <c r="F587" i="3"/>
  <c r="I12" i="3"/>
  <c r="I520" i="3"/>
  <c r="I519" i="3" s="1"/>
  <c r="I528" i="3"/>
  <c r="D528" i="3" s="1"/>
  <c r="E9" i="3"/>
  <c r="G37" i="3"/>
  <c r="G42" i="3"/>
  <c r="H519" i="3"/>
  <c r="H585" i="3"/>
  <c r="D12" i="3"/>
  <c r="E41" i="3"/>
  <c r="D42" i="3"/>
  <c r="F37" i="3"/>
  <c r="F42" i="3"/>
  <c r="I66" i="3"/>
  <c r="I65" i="3" s="1"/>
  <c r="D65" i="3" s="1"/>
  <c r="H65" i="3"/>
  <c r="H41" i="3"/>
  <c r="H10" i="3"/>
  <c r="H9" i="3" s="1"/>
  <c r="E51" i="3"/>
  <c r="E586" i="3"/>
  <c r="D37" i="3"/>
  <c r="I10" i="3" l="1"/>
  <c r="I9" i="3" s="1"/>
  <c r="D66" i="3"/>
  <c r="F41" i="3"/>
  <c r="D41" i="3" s="1"/>
  <c r="F10" i="3"/>
  <c r="F585" i="3"/>
  <c r="D520" i="3"/>
  <c r="D519" i="3" s="1"/>
  <c r="G41" i="3"/>
  <c r="G585" i="3"/>
  <c r="E49" i="3"/>
  <c r="I585" i="3"/>
  <c r="G52" i="3"/>
  <c r="H64" i="3"/>
  <c r="G63" i="3"/>
  <c r="G587" i="3"/>
  <c r="E584" i="3"/>
  <c r="G10" i="3"/>
  <c r="G9" i="3" s="1"/>
  <c r="F51" i="3"/>
  <c r="F49" i="3" s="1"/>
  <c r="F61" i="3"/>
  <c r="F586" i="3"/>
  <c r="G584" i="3" l="1"/>
  <c r="F9" i="3"/>
  <c r="D9" i="3" s="1"/>
  <c r="D10" i="3"/>
  <c r="G61" i="3"/>
  <c r="G51" i="3"/>
  <c r="G49" i="3" s="1"/>
  <c r="G586" i="3"/>
  <c r="H52" i="3"/>
  <c r="I64" i="3"/>
  <c r="H63" i="3"/>
  <c r="H587" i="3"/>
  <c r="F584" i="3"/>
  <c r="D585" i="3"/>
  <c r="H61" i="3" l="1"/>
  <c r="H51" i="3"/>
  <c r="H586" i="3"/>
  <c r="H584" i="3" s="1"/>
  <c r="I63" i="3"/>
  <c r="I52" i="3"/>
  <c r="D52" i="3" s="1"/>
  <c r="I587" i="3"/>
  <c r="D587" i="3" s="1"/>
  <c r="D64" i="3"/>
  <c r="H49" i="3" l="1"/>
  <c r="D51" i="3"/>
  <c r="I51" i="3"/>
  <c r="I49" i="3" s="1"/>
  <c r="I61" i="3"/>
  <c r="I586" i="3"/>
  <c r="I584" i="3" s="1"/>
  <c r="D586" i="3"/>
  <c r="D584" i="3" s="1"/>
  <c r="D63" i="3"/>
  <c r="D49" i="3" l="1"/>
</calcChain>
</file>

<file path=xl/sharedStrings.xml><?xml version="1.0" encoding="utf-8"?>
<sst xmlns="http://schemas.openxmlformats.org/spreadsheetml/2006/main" count="728" uniqueCount="293">
  <si>
    <t xml:space="preserve">Приложение №2 </t>
  </si>
  <si>
    <t xml:space="preserve">к Программе </t>
  </si>
  <si>
    <t>Перечень целевых показателей в ходе реализации</t>
  </si>
  <si>
    <t xml:space="preserve">перспективной программы </t>
  </si>
  <si>
    <t>«Развитие предпринимательства и туризма в Мирнинском районе Республики саха (Якутия) на 2014-2018 годы»</t>
  </si>
  <si>
    <t>№ п/п</t>
  </si>
  <si>
    <t>Наименование программы/ подпрограммы/ индикатора</t>
  </si>
  <si>
    <t>Единица измерения</t>
  </si>
  <si>
    <t>Источник информации</t>
  </si>
  <si>
    <t>Значания показателей</t>
  </si>
  <si>
    <t>плановый период</t>
  </si>
  <si>
    <t>(отчетный год)</t>
  </si>
  <si>
    <t>Цель программы: создание и обеспечение благоприятных условий для развития и повышения конкурентоспособности малого и среднего предпринимательства на территории Мирнинского района РС(Я)</t>
  </si>
  <si>
    <t xml:space="preserve">Число субъектов малого и среднего предпринимательства </t>
  </si>
  <si>
    <t>ед.</t>
  </si>
  <si>
    <t>Показатели статистического наблюдения</t>
  </si>
  <si>
    <t>Объем платных услуг, оказанных субъектами малого предпринимательства</t>
  </si>
  <si>
    <t>млн. руб.</t>
  </si>
  <si>
    <t xml:space="preserve">Оборот продукции (услуг), производимой малыми и средними предприятиями, в том числе микропредприятиями </t>
  </si>
  <si>
    <t>Численность работников (без внешних совместителей) субъектов малого и среднего предпринимательства в среднесписочной численности работников (без внешних совместителей) всех предприятий и организаций</t>
  </si>
  <si>
    <t>4.1.</t>
  </si>
  <si>
    <t>Доля среднесписочной численности работников (без внешних совместителей) субъектов малого и среднего предпринимательства в среднесписочной численности работников (без внешних совместителей) всех предприятий и организаций</t>
  </si>
  <si>
    <t>%</t>
  </si>
  <si>
    <t>4.2.</t>
  </si>
  <si>
    <t xml:space="preserve">Среднесписочная численность работников малых и средних предприятий, в том числе микропредприятий </t>
  </si>
  <si>
    <t>чел.</t>
  </si>
  <si>
    <t>Объем налоговых поступлений от субъектов малого и среднего предпринимательства*</t>
  </si>
  <si>
    <t>Информация межрайонная инспекция Федеральной налоговой службы № 1 по РС(Я)</t>
  </si>
  <si>
    <t>Объем налоговых поступлений от субъектов малого и среднего предпринимательства получивших финансовую поддержку за счет программы*</t>
  </si>
  <si>
    <t>Развитие системы финансовой поддержки малого и среднего предпринимательства</t>
  </si>
  <si>
    <t>7.1.</t>
  </si>
  <si>
    <t>Количество субъектов малого и среднего предпринимательства, которым оказана поддержка</t>
  </si>
  <si>
    <t>единиц</t>
  </si>
  <si>
    <t>Отчет Управления потребительского рынка и развития предпринимательства Администрации МО "Мирнинский район" РС (Я), муниципальные образования Мирнинского района</t>
  </si>
  <si>
    <t>Развитие инфраструктуры поддержки малого и среднего предпринимательства</t>
  </si>
  <si>
    <t>8.1.</t>
  </si>
  <si>
    <t>Количество функционирующих объектов инфраструктуры поддержки малого и среднего предпринимательства, специализирующихся на предоставлении услуг различным категориям субъектов предпринимательской деятельности</t>
  </si>
  <si>
    <t>Имущественная поддержка субъектов малого и среднего предпринимательства</t>
  </si>
  <si>
    <t>9.1.</t>
  </si>
  <si>
    <t>Утверждение Перечня муниципального имущества МО "Мирнинский район", предназначенного для предоставления в аренду субъектам малого и среднего предпринимательства и организациям образующим инфраструктуруиподдержки малого и среднего предпринимательства</t>
  </si>
  <si>
    <t>кв.м</t>
  </si>
  <si>
    <t>Отчет Управления потребительского рынка и развития предпринимательства Администрации МО "Мирнинский район" РС (Я) и Комитета имущественных отношений МО «Мирнинский район» РС(Я)</t>
  </si>
  <si>
    <t>Реализация приоритетных направлений развития малого и среднего предпринимательства</t>
  </si>
  <si>
    <t>10.1.</t>
  </si>
  <si>
    <t>Поддержка и развитие субъектов малого и среднего предпринимательства, занимающихся организацией групп дневного времяпрепровождения детей дошкольного возраста и иных подобных им видов деятельности по уходу и присмотру за детьми</t>
  </si>
  <si>
    <t>10.1.1.</t>
  </si>
  <si>
    <t>10.1.2.</t>
  </si>
  <si>
    <t xml:space="preserve">Количество детей посещающих группы дневного времяпрепровождения </t>
  </si>
  <si>
    <t>Отчет Управления потребительского рынка и развития предпринимательства Администрации МО "Мирнинский район" РС(Я), муниципальные образования Мирнинского района</t>
  </si>
  <si>
    <t>10.2.</t>
  </si>
  <si>
    <t>Поддержка и развитие субъектов малого и среднего предпринимательства, занятых в сфере бытового обслуживания населения</t>
  </si>
  <si>
    <t>10.3.</t>
  </si>
  <si>
    <t>Поддержка субъектов малого и среднего предпринимательства, занятых в сфере производства продукции, товаров и услуг</t>
  </si>
  <si>
    <t>10.4.</t>
  </si>
  <si>
    <t>Поддержка субъектов малого и среднего предпринимательства, занятых в области ремесел, народных художественных промыслов, экологического, внутреннего и  въездного туризма</t>
  </si>
  <si>
    <t>*  Суммы налоговых поступлений от субъектов малого и среднего предпринимательства при применении специальных налоговых режимов: упрощенной системе налогообложения, единого налога на вмененный доход, патентной системы без учета общего режима налогообложения и поступлений от НДФЛ</t>
  </si>
  <si>
    <t xml:space="preserve">Заместитель Главы Администрации МО "Мирнинский район" </t>
  </si>
  <si>
    <t xml:space="preserve">Д.А. Николаев </t>
  </si>
  <si>
    <t>Начальник Управления потребительского рынка</t>
  </si>
  <si>
    <t xml:space="preserve">и развития предпринимательства Администрации МО "Мирнинский район" </t>
  </si>
  <si>
    <t>В.Н. Кандыба</t>
  </si>
  <si>
    <t>Д.А. Николаев</t>
  </si>
  <si>
    <t xml:space="preserve">Администрации района </t>
  </si>
  <si>
    <t>Заместитель Главы</t>
  </si>
  <si>
    <t>С О Г Л  А С О В А Н О:</t>
  </si>
  <si>
    <t xml:space="preserve">и развития предпринимательства </t>
  </si>
  <si>
    <t>потребительского рынка</t>
  </si>
  <si>
    <t>Начальник Управления</t>
  </si>
  <si>
    <t>Бюджет МО поселений</t>
  </si>
  <si>
    <t xml:space="preserve">Бюджет МО «Мирнинский район» </t>
  </si>
  <si>
    <t>Государственный бюджет</t>
  </si>
  <si>
    <t>Итого</t>
  </si>
  <si>
    <t xml:space="preserve">ИТОГО по программе </t>
  </si>
  <si>
    <t>в пределах бюджетных средств</t>
  </si>
  <si>
    <t xml:space="preserve">консультационная и информационная поддержка субъектов малого и среднего предпринимательства </t>
  </si>
  <si>
    <t>4.1</t>
  </si>
  <si>
    <t>4. Консультационная и информационная поддержка субъектов малого и среднего предпринимательства</t>
  </si>
  <si>
    <t xml:space="preserve">Направление на курсы для начинающих предпринимателей </t>
  </si>
  <si>
    <t>3.1</t>
  </si>
  <si>
    <t xml:space="preserve">3. Образовательная поддержка субъектов малого и среднего предпринимательства </t>
  </si>
  <si>
    <t>Эфективное использование муниципального имущества</t>
  </si>
  <si>
    <t>2.1</t>
  </si>
  <si>
    <t xml:space="preserve">2. Имущественная поддержка субъектов малого и среднего предпринимательства </t>
  </si>
  <si>
    <t>Предоставление грантов начинающим субъектам малого предпринимательства</t>
  </si>
  <si>
    <t>1.1</t>
  </si>
  <si>
    <t>1. Финансовая поддержка субъектов малого и среднего предпринимательства</t>
  </si>
  <si>
    <t>МО "Садынский национальный эвенкийский наслег"</t>
  </si>
  <si>
    <t>Оказание консультативной, методической помощи субъектам малого и среднего предпринимателям по вопросам организации предпринимательства</t>
  </si>
  <si>
    <t>4.2</t>
  </si>
  <si>
    <t>Организация работы Координационного совета по предпринимательству при Главе МО "Ботуобуйинский наслег"</t>
  </si>
  <si>
    <t>- курсы повышения квалификации для работников торговли (практикующим, начинающим продовцам и безработным гражданам)</t>
  </si>
  <si>
    <t>Обучающие семинары и курсы для субъектов малого и среднего предпринимательства:                                                                                                 - курсы повышения квалификации для руководителей предприятий и индивидуальных предпринимателей</t>
  </si>
  <si>
    <t>Формирование перечня муниципального имущества МО "Ботуобуйинский наслег" для предоставления в аренду субъектам малого и среднего предпринимательства и организациям, образующим инфраструктуру поддержки малого и среднего предпринимательства</t>
  </si>
  <si>
    <t>Субсидирование на создание собственного дела</t>
  </si>
  <si>
    <t>1.3</t>
  </si>
  <si>
    <t>Субсидирование компенсации части затрат по снижению себестоимости социально значимых товаров и услуг</t>
  </si>
  <si>
    <t>1.2</t>
  </si>
  <si>
    <t>Субсидирование части затрат, понесенных субъектами малого и среднего предпринимательства на модернизацию (приобретение и обносление) производственного оборудования, связанного с производством продукции, а также связанного с оказанием бытовых услуг</t>
  </si>
  <si>
    <t>МО "Ботуобуйинский наслег"</t>
  </si>
  <si>
    <t xml:space="preserve">Выпуск печатной образовательной продукции (брошюры и т.д.) </t>
  </si>
  <si>
    <t>3.7</t>
  </si>
  <si>
    <t xml:space="preserve">Организация и проведение выставки – ярмарки </t>
  </si>
  <si>
    <t>3.6</t>
  </si>
  <si>
    <t>Проведение экспресс-семинаров, конкурсных мероприятий.</t>
  </si>
  <si>
    <t>3.5</t>
  </si>
  <si>
    <t xml:space="preserve">Организация радио- и телепередач о действующих в различных сферах экономики п. Айхал малых предприятиях, с описанием их достижений, проблем и перспектив развития. </t>
  </si>
  <si>
    <t>3.4</t>
  </si>
  <si>
    <t>Оказание консультативной, методической помощи субъектам малого и среднего предпринимателям по вопросам организации предпринимательства.</t>
  </si>
  <si>
    <t>3.3</t>
  </si>
  <si>
    <t>Организация работы Координационного совета по поддержке малого и среднего предпринимательства при Главе МО "Чуонинский наслег " РС (Я).</t>
  </si>
  <si>
    <t>3.2</t>
  </si>
  <si>
    <t xml:space="preserve">Обучающие семинары и курсы для субъектов малого и среднего предпринимательства </t>
  </si>
  <si>
    <t>III. Образовательная поддержка субъектов малого и среднего предпринимательства</t>
  </si>
  <si>
    <t xml:space="preserve">Формирование перечня земельных участков МО " Чуонинский наслег "предназначенных для передачи субъекта малого и среднего предпринимательства для целевого использования  </t>
  </si>
  <si>
    <t>2.2</t>
  </si>
  <si>
    <t>Формирование перечня муниципального имущества МО "Чуонинский наслег" для предоставления в аренду субъектам малого и среднего предпринимательства.</t>
  </si>
  <si>
    <t>II. Имущественная поддержка субъектов малого и среднего предпринимательства</t>
  </si>
  <si>
    <t>Субсидии организациям образующим инфраструктуру поддержки предпринимательства</t>
  </si>
  <si>
    <t>1.7</t>
  </si>
  <si>
    <t>Компенсация части расходов субъектов МСП по обучению, участию в выставках, ярмарках, конкурсах, фестивалях.</t>
  </si>
  <si>
    <t>1.6</t>
  </si>
  <si>
    <t>Предоставление грантов (субсидий) начинающим собственное дело (безвозвратные субсидии предпринимателям на организацию туристических маршрутов, организацию мест отдыха (туризм «выходного дня»)).</t>
  </si>
  <si>
    <t>1.5</t>
  </si>
  <si>
    <t>Предоставление грантов (субсидий) начинающим собственное дело (безвозвратные субсидии предпринимателям на приобретение оборудования и аренду помещения в первый год деятельности).</t>
  </si>
  <si>
    <t>1.4</t>
  </si>
  <si>
    <t xml:space="preserve">Предоставление грантов (субсидий) начинающим собственное дело </t>
  </si>
  <si>
    <t>Предоставление на конкурсной основе субъектам малого и среднего предпринимательства субсидирования части затрат на модернизацию (обновление) производственного оборудования, связанного с производством продукции, а так же с оказанием бытовых услуг.</t>
  </si>
  <si>
    <t>Предоставление субъектам малого и среднего предпринимательства компенсации части затрат на уплату ими процентов за пользование банковскими кредитами и услугами лизинговых компаний.</t>
  </si>
  <si>
    <t>МО "Чуонинский наслег"</t>
  </si>
  <si>
    <t>Организация и проведение мероприятий по вовлечению в предпринимательскую деятельность безработных граждан</t>
  </si>
  <si>
    <t>Представление информации об учебных заведениях, осуществляющих подготовку, переподготовку и повышение квалификации кадров для сферы малого и среднего предпринимательства</t>
  </si>
  <si>
    <t>III. Подготовка, переподготовка и повышение квалификации кадров для малого и среднего предпринимательства</t>
  </si>
  <si>
    <t>Размещение нормативно-правовой, экономической, статистической и другой информации в сети Интернет и Информационных стендах администрации</t>
  </si>
  <si>
    <t>Оказание информационно-консультационных услуг для СМСП по вопросам, касающимся регулирования предпринимательской деятельности</t>
  </si>
  <si>
    <t>II. Информационно-консультационная поддержка СМСП</t>
  </si>
  <si>
    <t>Разработка нормативных правовых актов с целью совершенствования реализации мероприятий Программы развития СМСМ, в том числе о создании координационного (совещательного) органа в области развития малого и среднего предпринимательства.</t>
  </si>
  <si>
    <t>I. Нормативно-правовое обеспечение</t>
  </si>
  <si>
    <t>МО "Поселок Алмазный"</t>
  </si>
  <si>
    <t>Освобождение от арендной платы</t>
  </si>
  <si>
    <t>3.5.</t>
  </si>
  <si>
    <t>Минимизирование повышения арендной платы помещений</t>
  </si>
  <si>
    <t>3.4.</t>
  </si>
  <si>
    <t>Поддержка ИП (установка приборов учета ГХВС)</t>
  </si>
  <si>
    <t>3.3.</t>
  </si>
  <si>
    <t>Поддержка сельхозпроизводителей</t>
  </si>
  <si>
    <t>3.2.</t>
  </si>
  <si>
    <t>Формирование и обновление перечня имущества, свободного от прав третьих лиц, предназначенного для передачи во владение и (или) пользование на долгосрочной основе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обеспечение доступа субъектов предпринимательства к указанному перечню</t>
  </si>
  <si>
    <t>3.1.</t>
  </si>
  <si>
    <t>III. Совершенствование имущественной поддержки субъектов малого и среднего предпринимательства</t>
  </si>
  <si>
    <t>Осуществление информационно-методической поддержки субъектов малого и среднего предпринимательства на информационных ресурсах органов исполнительной власти</t>
  </si>
  <si>
    <t>2.2.4.</t>
  </si>
  <si>
    <t>Ведение реестра субъектов малого и среднего предпринимательства получателей поддержки</t>
  </si>
  <si>
    <t>2.2.3.</t>
  </si>
  <si>
    <t>по вопросам размещения заказов на поставки товаров, выполнение работ, оказание услуг для муниципальных нужд</t>
  </si>
  <si>
    <t>по вопросам предоставления в аренду земельных участков;</t>
  </si>
  <si>
    <t>по вопросам применения действующего законодательства, регулирующего деятельность субъектов малого и среднего предпринимательства; по вопросам организации торговли и бытового обслуживания; по вопросам предоставления в аренду муниципального имущества;</t>
  </si>
  <si>
    <t>Проведение консультаций:</t>
  </si>
  <si>
    <t>2.2.2.</t>
  </si>
  <si>
    <t>Предоставление информации об организации обучающих семинаров для субъектов малого и среднего предпринимательства, направленных на подготовку, переподготовку и повышение квалификации кадров, об организации форумов, круглых столов, ярмарок, выставок и других мероприятий, направленных на повышение деловой активности субъектов малого и среднего предпринимательства</t>
  </si>
  <si>
    <t>2.2.1.</t>
  </si>
  <si>
    <t>Информационная, правовая и консультационная поддержка малого и среднего предпринимательства, организаций, образующих инфраструктуру поддержки субъектов малого и среднего предпринимательства</t>
  </si>
  <si>
    <t>2.2.</t>
  </si>
  <si>
    <t>Создание и содействие деятельности координационного и совещательного совета по развитию малого и среднего предпринимательства при администрации МО «Поселок Светлый»</t>
  </si>
  <si>
    <t>2.1.3.</t>
  </si>
  <si>
    <t>Привлечение субъектов малого и среднего предпринимательства к участию в конкурсных процедурах на размещение муниципального заказа</t>
  </si>
  <si>
    <t>2.1.2.</t>
  </si>
  <si>
    <t>Участие в республиканских и районных выставочно-ярмарочных мероприятиях и форумах</t>
  </si>
  <si>
    <t>2.1.1.</t>
  </si>
  <si>
    <t>Создание положительного имиджа малого и среднего предпринимательства</t>
  </si>
  <si>
    <t>2.1.</t>
  </si>
  <si>
    <t>II. Совершенствование внешней среды для развития малого и среднего предпринимательства</t>
  </si>
  <si>
    <t>Создание и развитие инфраструктуры поддержки и развития субъектов малого и среднего предпринимательства</t>
  </si>
  <si>
    <t>1.2.1.</t>
  </si>
  <si>
    <t>1.2.</t>
  </si>
  <si>
    <t>Создание условий для организации повышения квалификации, подготовки и переподготовки работников сферы поддержки малого и среднего предпринимательства, организация обучения, в том числе в ходе разовых семинаров, стажировок, конференций и иных обучающих мероприятий</t>
  </si>
  <si>
    <t>1.1.2.</t>
  </si>
  <si>
    <t>Установление льгот по арендной плате предпринимателям, относящимся к льготной категории и предпринимателям, принимающим активное участие в муниципальных программах</t>
  </si>
  <si>
    <t>1.1.1.</t>
  </si>
  <si>
    <t>Финансовая поддержка субъектов малого и среднего предпринимательства, организаций, образующих инфраструктуру поддержки субъектов малого и среднего предпринимательства</t>
  </si>
  <si>
    <t>1.1.</t>
  </si>
  <si>
    <t>I. Развитие кредитно-финансовых механизмов поддержки субъектов малого и среднего предпринимательства, развитие финансирования</t>
  </si>
  <si>
    <t>МО "Поселок Светлый"</t>
  </si>
  <si>
    <t>Проведение экспресс-семинаров, конкурсных мероприятий</t>
  </si>
  <si>
    <t>4.3</t>
  </si>
  <si>
    <t>Организация работы Координационного совета по предпринимательству при Главе МО "Поселок Чернышевский"</t>
  </si>
  <si>
    <t xml:space="preserve">Обучающие семинары и курсы для субъектов малого и среднего предпринимательства                                                                                              </t>
  </si>
  <si>
    <t>Формирование перечня земельных участковМО "Поселок Чернышевский " предназначенных для передачи субъектам малого и среднего предпринимательства для целевого использования</t>
  </si>
  <si>
    <t xml:space="preserve">Формирование перечня муниципального имущества МО "Поселок Чернышевский " для предоставления в аренду субъектам малого и среднего предпринимательства </t>
  </si>
  <si>
    <t>Предоставление грантов (субсидий) начинающим собственное дело (безвозвратные субсидии предпринимателям на приобретение оборудования и аренду помещения в первый год деятельности)</t>
  </si>
  <si>
    <t>Предоставление на конкурсной основе субъектам малого и среднего предпринимательства компенсации части затрат по снижению себестоимости оказываемых социально-значимых услуг</t>
  </si>
  <si>
    <t>Предоставление субъектам малого и среднего предпринимательства компенсации части затрат на уплату им процентов за пользование банковскими кредитами и услугами лизинговых компаний</t>
  </si>
  <si>
    <t>МО "Поселок Чернышевский"</t>
  </si>
  <si>
    <t>Субсидирование части затрат субъектов малого и среднего предпринимательства по обучению, участию в выставках, ярмарках, конкурсах, фестивалях, форумах</t>
  </si>
  <si>
    <t>4.7</t>
  </si>
  <si>
    <t>Организация и проведение выставки – ярмарки «Айхальская марка – знак качества»</t>
  </si>
  <si>
    <t>4.6</t>
  </si>
  <si>
    <t>4.5</t>
  </si>
  <si>
    <t>Организация радио- и телепередач о действующих в различных сферах экономики п. Айхал малых предприятиях, с описанием их достижений, проблем и перспектив развития</t>
  </si>
  <si>
    <t>Организация работы Координационного совета по поддержке малого и среднего предпринимательства при Главе МО "Поселок Айхал" РС(Я)</t>
  </si>
  <si>
    <t>3. Образовательная поддержка субъектов малого и среднего предпринимательства</t>
  </si>
  <si>
    <t xml:space="preserve">Формирование перечня земельных участков МО "Поселок Айхал"предназначенных для передачи субъектам малого и среднего предпринимательства для целевого использования  </t>
  </si>
  <si>
    <t>Формирование перечня муниципального имущества МО "Поселок Айхал" для предоставления в аренду субъектам малого и среднего предпринимательства</t>
  </si>
  <si>
    <t>2. Имущественная поддержка субъектов малого и среднего предпринимательства</t>
  </si>
  <si>
    <t xml:space="preserve">Субсидии, организациям, образующим инфраструктуру поддержки предпринимательства </t>
  </si>
  <si>
    <t>Проведение  мероприятий, способствующих повышению роста конкурентнтоспособности субъектов малого и среднего предпринимательства (проведение выставок-ярмарок, онкурсных мероприятий, организация участи делегаций СМСП в районных,республиканских, российских мероприятий)</t>
  </si>
  <si>
    <t>Субсидирование части затрат субъектов малого и среднего предпринимательства на модернизацию (обновление) производственного оборудования, связанного с производством продукции, а так же с оказанием бытовых услуг</t>
  </si>
  <si>
    <t>Предоставление субъектам малого и среднего предпринимательства компенсации части затрат на уплату ими процентов за пользование банковскими кредитами и услугами лизинговых компаний</t>
  </si>
  <si>
    <t>МО "Поселок Айхал"</t>
  </si>
  <si>
    <t>Проведение и участие в  мероприятиях, направленых на развитие малого и среднего предпринимательства (конференции, семинары, круглые столы, совеща и др.)</t>
  </si>
  <si>
    <t>4.4</t>
  </si>
  <si>
    <t>Предоставление субсидий организациям, образующим инфраструктуру поддержки малого и среднего предпринимательства</t>
  </si>
  <si>
    <t xml:space="preserve">Организация работы Совета по предпринимательству при Главе МО "Город Удачный" </t>
  </si>
  <si>
    <t>- организация обучения начинающих предпринимателей основам предпринимательской деятельности</t>
  </si>
  <si>
    <t>-курсы повышения квалификации для руководителей предприятий и индивидуальных предпринимателей;</t>
  </si>
  <si>
    <t xml:space="preserve">Обучающие семинары и курсы для субъектов малого и среднего предпринимательства: </t>
  </si>
  <si>
    <t>Предоставление субъектам малого и среднего предпринимательства нежилых объектов недвижимости, находящихся в муниципальной собственности на льготных условиях или на безвозмездной основе</t>
  </si>
  <si>
    <t>Формирование перечня муниципального имущества МО "Город Удачный" для предоставления в аренду субъектам малого и среднего предпринимательства и организациям, образующим инфраструктуру поддержки малого и среднего предпринимательства</t>
  </si>
  <si>
    <t xml:space="preserve">Субсидирование части затрат субъектов малого и среднего предпринимательства на модернизацию (обновление) производственного оборудования, связанного с производством продукции и оказанием платных услуг населению </t>
  </si>
  <si>
    <t>МО "Город Удачный"</t>
  </si>
  <si>
    <t>Оказание помощи в участии в республиканских семинарах субъектам малого и среднего предпринимательства</t>
  </si>
  <si>
    <t>Субсидирование части затрат, понесенных субъектами малого и среднего предпринимательства на профессиональную подготовку, переподготовку и повышение квалификации</t>
  </si>
  <si>
    <t>4. Поддержка субъектов малого и среднего предпринимательства в области подготовки, переподготовки и повышения квалификации кадров</t>
  </si>
  <si>
    <t>Размещение информации (объявления проводимых конкурсов, семинаров и т.д.), касающихся субъектов малого и среднего предпринимательства в средствах массовой информации и на сайте МО «Город Мирный»</t>
  </si>
  <si>
    <t xml:space="preserve">Проведение организационных мероприятий по обеспечению субъектов малого и среднего предпринимательства правовыми консультациями
</t>
  </si>
  <si>
    <t>3. Информационная и консультационная поддержка субъектов малого и среднего предпринимательства</t>
  </si>
  <si>
    <t>Субсидирование части затрат, понесенных субъектами малого и среднего предпринимательства, осуществляющие деятельность в сфере приоритетных направлений развития предпринимательства, по уплате процентов по кредитам и займам, полученным в кредитных и микрофинансовых организациях, по лизинговым платежам в части доходов лизингодателя</t>
  </si>
  <si>
    <t>2.10</t>
  </si>
  <si>
    <t>Субсидирование части затрат, понесенных субъектами малого и среднего предпринимательства, занятыми в сфере производства продукции, на арендную плату за имущество, используемое в производственном процессе субъектами малого и среднего предпринимательства</t>
  </si>
  <si>
    <t>2.9</t>
  </si>
  <si>
    <t>Субсидирование части затрат, понесенных субъектами малого и среднего предпринимательства на модернизацию (приобретение и обновление) производственного оборудования, связанного с производством продукции, а также связанного с оказанием бытовых услуг</t>
  </si>
  <si>
    <t>2.8</t>
  </si>
  <si>
    <t>Предоставление грантов (субсидий)  начинающим субъектам малого и среднего предпринимательства</t>
  </si>
  <si>
    <t>2.7.</t>
  </si>
  <si>
    <t>Субсидирование части затрат субъектов малого и среднего предпринимательства по участию в выставочно-ярмарочных мероприятиях, международных экономических и тематических форумах</t>
  </si>
  <si>
    <t>2.6</t>
  </si>
  <si>
    <t>Содействие в подготовке исходно-разрешительной документации, выдаче разрешений на строительство и ввод объектов в эксплуатацию</t>
  </si>
  <si>
    <t>2.5</t>
  </si>
  <si>
    <t>Формирование и ведение реестра муниципального имущества МО "Город Мирный", предназначенного для предоставления в аренду на льготных условиях социально значимых субъектов малого и среднего предпринимательства и организациям, образующим инфраструктуру поддержки малого и среднего предпринимательства</t>
  </si>
  <si>
    <t>2.4</t>
  </si>
  <si>
    <t>Формирование залоговых фондов для субъектов малого и среднего предпринимательства из долгосрочных прав аренды объектов недвижимого имущества,являющихся муниципальной собственностью муниципального образования "Город Мирный"</t>
  </si>
  <si>
    <t>2.3</t>
  </si>
  <si>
    <t>При возмездном отчуждении арендуемого имущества из муниципальной собственности субъекты малого и среднего предпринимательства пользуются преимущественным правом на приобретение такого имущества по цене, равной его рыночной стоимости</t>
  </si>
  <si>
    <t>Передачи во владение и (или) в пользование муниципального имущества, в том числе земельных участков, зданий, строений, сооружений, нежилых помещений, оборудования, машин,механизмов, установок, транспортных средств, инвентаря, инструментов, на возмездной основе, безвозмездной основе или на льготных условиях</t>
  </si>
  <si>
    <t>2. Финансовая и имущественная поддержка субъектов малого и среднего предпринимательства</t>
  </si>
  <si>
    <t xml:space="preserve">Организация и проведение городских конкурсов </t>
  </si>
  <si>
    <t>1.9</t>
  </si>
  <si>
    <t>Участие субъектов малого и среднего предпринимательства  в районных и республиканских конференциях в рамках Дня предпринимателя</t>
  </si>
  <si>
    <t>1.8</t>
  </si>
  <si>
    <t>Участие в проведении Ярмарки-выставки «Алмазная провинция»</t>
  </si>
  <si>
    <t>Содействие в участии субъектов малого и среднего предпринимательства  в проведении конкурса на получение Гранта Президента РС(Я)</t>
  </si>
  <si>
    <t xml:space="preserve">Организационное обеспечение деятельности Координационного Совета  по развитию субъектов малого и среднего предпринимательства  </t>
  </si>
  <si>
    <t xml:space="preserve">Содействие  участию субъектов  малого и среднего предпринимательства  в городских, районных и республиканских  конкурсах, выставках, ярмарках. </t>
  </si>
  <si>
    <t xml:space="preserve">Организация и проведение «круглых столов», деловых встреч, для руководителей субъектов малого и среднего предпринимательства  </t>
  </si>
  <si>
    <t xml:space="preserve">Организация и проведение регулярного сбора информации о результативности субъектов малого и среднего предпринимательства  </t>
  </si>
  <si>
    <t>Подготовка информации о состоянии и прогнозе развития субъектов малого и среднего предпринимательства  на основе экономических и социальных показателей</t>
  </si>
  <si>
    <t>1. Формирование и осуществление муниципальной политики развития малого и среднего предпринимательства</t>
  </si>
  <si>
    <t>МО "Город Мирный"</t>
  </si>
  <si>
    <t>Включает оказание всех видов поддержки субъектов малого и среднего предпринимательства перечисленных выше</t>
  </si>
  <si>
    <t>4.</t>
  </si>
  <si>
    <t>Формирование перечня муниципального имущества МО "Мирнинский район" для предоставления в аренду субъектам малого и среднего предпринимательства и организациям, образующим инфраструктуру поддержки малого и среднего предпринимательства</t>
  </si>
  <si>
    <t>Формирование перечня муниципального имущества, предназначенного для предоставления в аренду субъектам малого и среднего предпринимательства и организациям образующим инфраструктуру поддержки малого и среднего предпринимательства</t>
  </si>
  <si>
    <t>3.</t>
  </si>
  <si>
    <t xml:space="preserve"> Создание бизнес-инкубаторов в муниципальных образованиях Республики Саха (Якутия) для оказания на их основе услуг по предоставлению в аренду (субаренду) на конкурсной основе субъектам малого предпринимательства нежилых помещений бизнес-инкубатора, почтово-секретарских услуг, консультационных услуг по вопросам налогообложения, бухгалтерского учета, кредитования, правовой защиты и развития предприятия, бизнес-планирования, повышения квалификации и обучения, доступа к информационным базам данных</t>
  </si>
  <si>
    <t>Создание бизнес-инкубатора для оказания на его основе услуг по предоставлению в аренду (субаренду) субъектам малого предпринимательства нежилых помещений и оказания информационно-консультационных услуг субъектам малого и среднего предпринимательства.</t>
  </si>
  <si>
    <t>Субсидия организациям инфраструктуры поддержки субъектов малого и среднего предпринимательства по организации массовых и иных программ обучения и повышения квалификации</t>
  </si>
  <si>
    <t>Субсидия на выдачу займов субъектам малого и среднего предпринимательства</t>
  </si>
  <si>
    <t>Субсидия на выполнение муниципального задания по оказанию муниципальных услуг</t>
  </si>
  <si>
    <t>2.</t>
  </si>
  <si>
    <t>Предоставление грантов (субсидий) субъектам малого и среднего предпрнимательства, начинающим собственное дело, оказывающими услуги по уходу и присмотру за детьми дошкольного возраста</t>
  </si>
  <si>
    <t>1.10.</t>
  </si>
  <si>
    <t xml:space="preserve">Субсидирования части затрат субъектов туристского бизнеса 
и организаций, образующих инфраструктуру туризма Мирнинского района по выпуску специализированных брошюр, карт и информационных материалов о туристских маршрутах, достопримечательностях  
</t>
  </si>
  <si>
    <t>1.8.</t>
  </si>
  <si>
    <t xml:space="preserve">Предоставления грантов (субсидий) субъектам малого и среднего предпринимательства на усовершенствование действующих туристских маршрутов внутреннего и въездного туризма. </t>
  </si>
  <si>
    <t>1.7.</t>
  </si>
  <si>
    <t>Субсидирование части затрат, понесенных субъектами малого и среднего предпринимательства занятыми в сфере производства, в сфере оказания бытового обслуживания, а также в сфере обслуживания на профессиональную подготовку, переподготовку и повышение квалификации, стажировку персонала</t>
  </si>
  <si>
    <t>1.6.</t>
  </si>
  <si>
    <t xml:space="preserve">Субсидирование части затрат, понесенных субъектами малого и среднего предпринимательства, оказывающими услуги по уходу и присмотру за детьми дошкольного возраста
</t>
  </si>
  <si>
    <t>1.5.</t>
  </si>
  <si>
    <t>Субсидирование части затрат, понесенных субъектами малого и среднего предпринимательства на модернизацию (приобретение и обновление) произ-водственного оборудования, связанного с производством продукции, а также связанного с оказанием бытовых услуг</t>
  </si>
  <si>
    <t>1.4.</t>
  </si>
  <si>
    <t>Премия  Главы МО "Мирнинский район" за вклад в развитие малого и среднего предпринимательства</t>
  </si>
  <si>
    <t>1.3.</t>
  </si>
  <si>
    <t>Предоставление грантов (субсидий) субъектам малого и среднего предпрнимательства,  начинающим собственное дело</t>
  </si>
  <si>
    <t>Финансовая поддержка малого и среднего предпринимательства (субсидии, гранты)</t>
  </si>
  <si>
    <t>1.</t>
  </si>
  <si>
    <t>Объем финансирования по годам</t>
  </si>
  <si>
    <t>Всего</t>
  </si>
  <si>
    <t xml:space="preserve">Источник </t>
  </si>
  <si>
    <t>Мероприятия по реализации программы</t>
  </si>
  <si>
    <t>тыс. руб.</t>
  </si>
  <si>
    <t xml:space="preserve"> «Развитие предпринимательства и туризма в Мирнинском районе на 2014-2018 годы»</t>
  </si>
  <si>
    <t>Система программных мероприятий перспективной программы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</si>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</sst>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%"/>
    <numFmt numFmtId="165" formatCode="0.000"/>
    <numFmt numFmtId="166" formatCode="_-* #,##0_р_._-;\-* #,##0_р_._-;_-* &quot;-&quot;??_р_._-;_-@_-"/>
    <numFmt numFmtId="167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sz val="12"/>
      <color rgb="FFFF0000"/>
      <name val="Arial"/>
      <family val="2"/>
      <charset val="204"/>
    </font>
    <font>
      <sz val="12"/>
      <name val="Times New Roman"/>
      <family val="1"/>
      <charset val="204"/>
    </font>
    <font>
      <sz val="12"/>
      <color theme="6" tint="0.59999389629810485"/>
      <name val="Arial"/>
      <family val="2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225">
    <xf numFmtId="0" fontId="0" fillId="0" borderId="0" xfId="0"/>
    <xf numFmtId="1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0" xfId="0" applyFont="1" applyAlignment="1">
      <alignment vertical="top"/>
    </xf>
    <xf numFmtId="1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6" fillId="0" borderId="2" xfId="0" applyFont="1" applyBorder="1" applyAlignment="1">
      <alignment horizontal="left" vertical="top" wrapText="1"/>
    </xf>
    <xf numFmtId="3" fontId="6" fillId="0" borderId="2" xfId="0" applyNumberFormat="1" applyFont="1" applyBorder="1" applyAlignment="1">
      <alignment horizontal="right" vertical="top" wrapText="1"/>
    </xf>
    <xf numFmtId="164" fontId="4" fillId="0" borderId="0" xfId="2" applyNumberFormat="1" applyFont="1" applyAlignment="1">
      <alignment vertical="top"/>
    </xf>
    <xf numFmtId="4" fontId="6" fillId="0" borderId="2" xfId="0" applyNumberFormat="1" applyFont="1" applyBorder="1" applyAlignment="1">
      <alignment horizontal="right" vertical="top" wrapText="1"/>
    </xf>
    <xf numFmtId="9" fontId="4" fillId="0" borderId="0" xfId="2" applyFont="1" applyAlignment="1">
      <alignment vertical="top"/>
    </xf>
    <xf numFmtId="10" fontId="4" fillId="0" borderId="0" xfId="2" applyNumberFormat="1" applyFont="1" applyAlignment="1">
      <alignment vertical="top"/>
    </xf>
    <xf numFmtId="1" fontId="6" fillId="2" borderId="2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10" fontId="6" fillId="0" borderId="2" xfId="0" applyNumberFormat="1" applyFont="1" applyBorder="1" applyAlignment="1">
      <alignment horizontal="right" vertical="top" wrapText="1"/>
    </xf>
    <xf numFmtId="10" fontId="6" fillId="0" borderId="2" xfId="2" applyNumberFormat="1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3" fontId="6" fillId="0" borderId="2" xfId="2" applyNumberFormat="1" applyFont="1" applyBorder="1" applyAlignment="1">
      <alignment horizontal="right" vertical="top" wrapText="1"/>
    </xf>
    <xf numFmtId="43" fontId="6" fillId="0" borderId="2" xfId="1" applyFont="1" applyBorder="1" applyAlignment="1">
      <alignment horizontal="right" vertical="top" wrapText="1"/>
    </xf>
    <xf numFmtId="165" fontId="4" fillId="0" borderId="0" xfId="0" applyNumberFormat="1" applyFont="1" applyAlignment="1">
      <alignment vertical="top"/>
    </xf>
    <xf numFmtId="0" fontId="6" fillId="0" borderId="2" xfId="0" applyFont="1" applyBorder="1" applyAlignment="1">
      <alignment horizontal="justify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10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1" fontId="1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1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1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top"/>
    </xf>
    <xf numFmtId="166" fontId="15" fillId="0" borderId="2" xfId="1" applyNumberFormat="1" applyFont="1" applyFill="1" applyBorder="1" applyAlignment="1">
      <alignment horizontal="right" vertical="top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16" fillId="0" borderId="2" xfId="3" applyFont="1" applyFill="1" applyBorder="1" applyAlignment="1">
      <alignment horizontal="center" vertical="top"/>
    </xf>
    <xf numFmtId="49" fontId="16" fillId="0" borderId="2" xfId="3" applyNumberFormat="1" applyFont="1" applyFill="1" applyBorder="1" applyAlignment="1">
      <alignment horizontal="left" vertical="top" wrapText="1"/>
    </xf>
    <xf numFmtId="49" fontId="16" fillId="0" borderId="2" xfId="3" applyNumberFormat="1" applyFont="1" applyFill="1" applyBorder="1" applyAlignment="1">
      <alignment horizontal="center" vertical="top"/>
    </xf>
    <xf numFmtId="49" fontId="15" fillId="0" borderId="2" xfId="3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5" fillId="0" borderId="2" xfId="3" applyNumberFormat="1" applyFont="1" applyFill="1" applyBorder="1" applyAlignment="1">
      <alignment horizontal="center" vertical="top"/>
    </xf>
    <xf numFmtId="0" fontId="16" fillId="0" borderId="9" xfId="3" applyFont="1" applyFill="1" applyBorder="1" applyAlignment="1">
      <alignment horizontal="center" vertical="top"/>
    </xf>
    <xf numFmtId="0" fontId="16" fillId="0" borderId="10" xfId="3" applyFont="1" applyFill="1" applyBorder="1" applyAlignment="1">
      <alignment horizontal="center" vertical="top"/>
    </xf>
    <xf numFmtId="0" fontId="16" fillId="0" borderId="11" xfId="3" applyFont="1" applyFill="1" applyBorder="1" applyAlignment="1">
      <alignment horizontal="center" vertical="top"/>
    </xf>
    <xf numFmtId="0" fontId="17" fillId="0" borderId="0" xfId="0" applyFont="1" applyAlignment="1">
      <alignment vertical="top"/>
    </xf>
    <xf numFmtId="0" fontId="16" fillId="0" borderId="12" xfId="3" applyFont="1" applyFill="1" applyBorder="1" applyAlignment="1">
      <alignment horizontal="center" vertical="top"/>
    </xf>
    <xf numFmtId="0" fontId="16" fillId="0" borderId="0" xfId="3" applyFont="1" applyFill="1" applyBorder="1" applyAlignment="1">
      <alignment horizontal="center" vertical="top"/>
    </xf>
    <xf numFmtId="0" fontId="16" fillId="0" borderId="13" xfId="3" applyFont="1" applyFill="1" applyBorder="1" applyAlignment="1">
      <alignment horizontal="center" vertical="top"/>
    </xf>
    <xf numFmtId="0" fontId="16" fillId="0" borderId="14" xfId="3" applyFont="1" applyFill="1" applyBorder="1" applyAlignment="1">
      <alignment horizontal="center" vertical="top"/>
    </xf>
    <xf numFmtId="0" fontId="16" fillId="0" borderId="8" xfId="3" applyFont="1" applyFill="1" applyBorder="1" applyAlignment="1">
      <alignment horizontal="center" vertical="top"/>
    </xf>
    <xf numFmtId="0" fontId="16" fillId="0" borderId="15" xfId="3" applyFont="1" applyFill="1" applyBorder="1" applyAlignment="1">
      <alignment horizontal="center" vertical="top"/>
    </xf>
    <xf numFmtId="166" fontId="16" fillId="0" borderId="2" xfId="1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top"/>
    </xf>
    <xf numFmtId="166" fontId="15" fillId="0" borderId="2" xfId="1" applyNumberFormat="1" applyFont="1" applyFill="1" applyBorder="1" applyAlignment="1">
      <alignment horizontal="center" vertical="top"/>
    </xf>
    <xf numFmtId="49" fontId="15" fillId="0" borderId="2" xfId="3" applyNumberFormat="1" applyFont="1" applyFill="1" applyBorder="1" applyAlignment="1">
      <alignment horizontal="left" vertical="top" wrapText="1"/>
    </xf>
    <xf numFmtId="0" fontId="18" fillId="0" borderId="0" xfId="3" applyFont="1" applyAlignment="1">
      <alignment vertical="top"/>
    </xf>
    <xf numFmtId="49" fontId="15" fillId="2" borderId="2" xfId="3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6" fillId="0" borderId="14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justify" vertical="top"/>
    </xf>
    <xf numFmtId="0" fontId="6" fillId="0" borderId="2" xfId="0" applyFont="1" applyBorder="1" applyAlignment="1">
      <alignment vertical="top"/>
    </xf>
    <xf numFmtId="0" fontId="18" fillId="0" borderId="0" xfId="3" applyFont="1" applyFill="1" applyAlignment="1">
      <alignment vertical="top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6" fontId="16" fillId="0" borderId="9" xfId="1" applyNumberFormat="1" applyFont="1" applyFill="1" applyBorder="1" applyAlignment="1">
      <alignment horizontal="center" vertical="top"/>
    </xf>
    <xf numFmtId="166" fontId="16" fillId="0" borderId="10" xfId="1" applyNumberFormat="1" applyFont="1" applyFill="1" applyBorder="1" applyAlignment="1">
      <alignment horizontal="center" vertical="top"/>
    </xf>
    <xf numFmtId="166" fontId="16" fillId="0" borderId="11" xfId="1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166" fontId="16" fillId="0" borderId="12" xfId="1" applyNumberFormat="1" applyFont="1" applyFill="1" applyBorder="1" applyAlignment="1">
      <alignment horizontal="center" vertical="top"/>
    </xf>
    <xf numFmtId="166" fontId="16" fillId="0" borderId="0" xfId="1" applyNumberFormat="1" applyFont="1" applyFill="1" applyBorder="1" applyAlignment="1">
      <alignment horizontal="center" vertical="top"/>
    </xf>
    <xf numFmtId="166" fontId="16" fillId="0" borderId="13" xfId="1" applyNumberFormat="1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166" fontId="16" fillId="0" borderId="14" xfId="1" applyNumberFormat="1" applyFont="1" applyFill="1" applyBorder="1" applyAlignment="1">
      <alignment horizontal="center" vertical="top"/>
    </xf>
    <xf numFmtId="166" fontId="16" fillId="0" borderId="8" xfId="1" applyNumberFormat="1" applyFont="1" applyFill="1" applyBorder="1" applyAlignment="1">
      <alignment horizontal="center" vertical="top"/>
    </xf>
    <xf numFmtId="166" fontId="16" fillId="0" borderId="15" xfId="1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2" fillId="0" borderId="0" xfId="0" applyFont="1"/>
    <xf numFmtId="0" fontId="6" fillId="0" borderId="4" xfId="0" applyFont="1" applyBorder="1" applyAlignment="1">
      <alignment horizontal="left" vertical="top" wrapText="1"/>
    </xf>
    <xf numFmtId="16" fontId="6" fillId="0" borderId="4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16" fontId="6" fillId="0" borderId="3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vertical="top" wrapText="1"/>
    </xf>
    <xf numFmtId="14" fontId="6" fillId="0" borderId="3" xfId="0" applyNumberFormat="1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67" fontId="18" fillId="0" borderId="0" xfId="3" applyNumberFormat="1" applyFont="1" applyAlignment="1">
      <alignment vertical="top"/>
    </xf>
    <xf numFmtId="166" fontId="19" fillId="0" borderId="2" xfId="1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16" fillId="0" borderId="4" xfId="3" applyNumberFormat="1" applyFont="1" applyFill="1" applyBorder="1" applyAlignment="1">
      <alignment horizontal="left" vertical="top" wrapText="1"/>
    </xf>
    <xf numFmtId="49" fontId="16" fillId="0" borderId="3" xfId="3" applyNumberFormat="1" applyFont="1" applyFill="1" applyBorder="1" applyAlignment="1">
      <alignment horizontal="left" vertical="top" wrapText="1"/>
    </xf>
    <xf numFmtId="49" fontId="16" fillId="0" borderId="1" xfId="3" applyNumberFormat="1" applyFont="1" applyFill="1" applyBorder="1" applyAlignment="1">
      <alignment horizontal="left" vertical="top" wrapText="1"/>
    </xf>
    <xf numFmtId="49" fontId="20" fillId="0" borderId="4" xfId="3" applyNumberFormat="1" applyFont="1" applyFill="1" applyBorder="1" applyAlignment="1">
      <alignment vertical="top" wrapText="1"/>
    </xf>
    <xf numFmtId="49" fontId="20" fillId="0" borderId="3" xfId="3" applyNumberFormat="1" applyFont="1" applyFill="1" applyBorder="1" applyAlignment="1">
      <alignment vertical="top" wrapText="1"/>
    </xf>
    <xf numFmtId="49" fontId="20" fillId="0" borderId="1" xfId="3" applyNumberFormat="1" applyFont="1" applyFill="1" applyBorder="1" applyAlignment="1">
      <alignment vertical="top" wrapText="1"/>
    </xf>
    <xf numFmtId="0" fontId="16" fillId="0" borderId="2" xfId="3" applyFont="1" applyBorder="1" applyAlignment="1">
      <alignment horizontal="center" vertical="top"/>
    </xf>
    <xf numFmtId="0" fontId="15" fillId="0" borderId="2" xfId="3" applyFont="1" applyFill="1" applyBorder="1" applyAlignment="1">
      <alignment horizontal="center" vertical="top"/>
    </xf>
    <xf numFmtId="49" fontId="16" fillId="0" borderId="2" xfId="3" applyNumberFormat="1" applyFont="1" applyFill="1" applyBorder="1" applyAlignment="1">
      <alignment horizontal="left" vertical="top" wrapText="1"/>
    </xf>
    <xf numFmtId="49" fontId="16" fillId="0" borderId="2" xfId="3" applyNumberFormat="1" applyFont="1" applyFill="1" applyBorder="1" applyAlignment="1">
      <alignment horizontal="center" vertical="top"/>
    </xf>
    <xf numFmtId="49" fontId="21" fillId="2" borderId="2" xfId="3" applyNumberFormat="1" applyFont="1" applyFill="1" applyBorder="1" applyAlignment="1">
      <alignment horizontal="center" vertical="top" wrapText="1"/>
    </xf>
    <xf numFmtId="49" fontId="16" fillId="0" borderId="2" xfId="3" applyNumberFormat="1" applyFont="1" applyFill="1" applyBorder="1" applyAlignment="1">
      <alignment horizontal="center" vertical="top" wrapText="1"/>
    </xf>
    <xf numFmtId="3" fontId="16" fillId="0" borderId="2" xfId="3" applyNumberFormat="1" applyFont="1" applyFill="1" applyBorder="1" applyAlignment="1">
      <alignment horizontal="right" vertical="top"/>
    </xf>
    <xf numFmtId="3" fontId="16" fillId="0" borderId="2" xfId="3" applyNumberFormat="1" applyFont="1" applyBorder="1" applyAlignment="1">
      <alignment horizontal="right" vertical="top"/>
    </xf>
    <xf numFmtId="3" fontId="15" fillId="0" borderId="2" xfId="3" applyNumberFormat="1" applyFont="1" applyBorder="1" applyAlignment="1">
      <alignment horizontal="right" vertical="top"/>
    </xf>
    <xf numFmtId="3" fontId="15" fillId="0" borderId="2" xfId="3" applyNumberFormat="1" applyFont="1" applyFill="1" applyBorder="1" applyAlignment="1">
      <alignment horizontal="right" vertical="top"/>
    </xf>
    <xf numFmtId="0" fontId="16" fillId="0" borderId="9" xfId="3" applyFont="1" applyFill="1" applyBorder="1" applyAlignment="1">
      <alignment horizontal="center" vertical="top" wrapText="1"/>
    </xf>
    <xf numFmtId="0" fontId="16" fillId="0" borderId="10" xfId="3" applyFont="1" applyFill="1" applyBorder="1" applyAlignment="1">
      <alignment horizontal="center" vertical="top" wrapText="1"/>
    </xf>
    <xf numFmtId="0" fontId="16" fillId="0" borderId="11" xfId="3" applyFont="1" applyFill="1" applyBorder="1" applyAlignment="1">
      <alignment horizontal="center" vertical="top" wrapText="1"/>
    </xf>
    <xf numFmtId="0" fontId="16" fillId="0" borderId="12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horizontal="center" vertical="top" wrapText="1"/>
    </xf>
    <xf numFmtId="0" fontId="16" fillId="0" borderId="13" xfId="3" applyFont="1" applyFill="1" applyBorder="1" applyAlignment="1">
      <alignment horizontal="center" vertical="top" wrapText="1"/>
    </xf>
    <xf numFmtId="0" fontId="16" fillId="0" borderId="14" xfId="3" applyFont="1" applyFill="1" applyBorder="1" applyAlignment="1">
      <alignment horizontal="center" vertical="top" wrapText="1"/>
    </xf>
    <xf numFmtId="0" fontId="16" fillId="0" borderId="8" xfId="3" applyFont="1" applyFill="1" applyBorder="1" applyAlignment="1">
      <alignment horizontal="center" vertical="top" wrapText="1"/>
    </xf>
    <xf numFmtId="0" fontId="16" fillId="0" borderId="15" xfId="3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166" fontId="16" fillId="0" borderId="2" xfId="1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49" fontId="16" fillId="0" borderId="4" xfId="3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49" fontId="16" fillId="0" borderId="3" xfId="3" applyNumberFormat="1" applyFont="1" applyFill="1" applyBorder="1" applyAlignment="1">
      <alignment horizontal="center" vertical="top"/>
    </xf>
    <xf numFmtId="166" fontId="15" fillId="0" borderId="2" xfId="1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49" fontId="16" fillId="0" borderId="1" xfId="3" applyNumberFormat="1" applyFont="1" applyFill="1" applyBorder="1" applyAlignment="1">
      <alignment horizontal="center" vertical="top"/>
    </xf>
    <xf numFmtId="166" fontId="6" fillId="0" borderId="2" xfId="1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166" fontId="5" fillId="0" borderId="2" xfId="1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0" fontId="22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6" fontId="6" fillId="0" borderId="0" xfId="0" applyNumberFormat="1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86;&#1093;&#1088;&#1072;&#1085;%20&#1076;&#1086;&#1082;\Documents\1.%20&#1055;&#1056;&#1045;&#1044;&#1055;&#1056;&#1048;&#1053;&#1048;&#1052;&#1040;&#1058;&#1045;&#1051;&#1068;&#1057;&#1058;&#1042;&#1054;\&#1056;&#1077;&#1096;&#1077;&#1085;&#1080;&#1077;%206-5_&#1056;&#1072;&#1079;&#1074;&#1080;&#1090;&#1080;&#1077;%20&#1087;&#1088;&#1077;&#1076;&#1087;&#1088;&#1080;&#1085;&#1080;&#1084;&#1072;&#1090;&#1077;&#1083;&#1100;&#1089;&#1090;&#1074;&#1072;_&#1091;&#1090;&#1074;&#1077;&#1088;&#1078;&#1076;\&#1055;&#1055;&#1056;%20&#1088;&#1072;&#1089;&#1095;&#1077;&#1090;&#1099;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.dobarkina\Desktop\&#1057;&#1087;&#1088;&#1072;&#1074;&#1086;&#1095;&#1085;&#1080;&#1082;%20&#1073;&#1080;&#1079;&#1085;&#1077;&#1089;&#1072;%202013%20&#1075;\&#1057;&#1073;&#1086;&#1088;&#1085;&#1080;&#1082;%20&#1052;&#1040;&#1051;&#1067;&#1049;%20&#1041;&#1048;&#1047;&#1053;&#1045;&#1057;%202013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ое обеспечение"/>
      <sheetName val="Анализ"/>
      <sheetName val="Индикаторы"/>
      <sheetName val="Система мероприятий ППР"/>
      <sheetName val="Лист1"/>
      <sheetName val="Лист2"/>
      <sheetName val="Лист3"/>
      <sheetName val="Лист4"/>
    </sheetNames>
    <sheetDataSet>
      <sheetData sheetId="0"/>
      <sheetData sheetId="1">
        <row r="3">
          <cell r="D3">
            <v>2977</v>
          </cell>
        </row>
        <row r="15">
          <cell r="D15">
            <v>9.8630692768029216E-2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8"/>
      <sheetName val="1.2"/>
      <sheetName val="1.6"/>
      <sheetName val="1.8"/>
      <sheetName val="1.11"/>
      <sheetName val="1.12"/>
      <sheetName val="1.14"/>
      <sheetName val="1.15"/>
      <sheetName val="1.16"/>
      <sheetName val="1.18"/>
      <sheetName val="1.21 "/>
      <sheetName val="1.23"/>
      <sheetName val="2.1"/>
      <sheetName val="Лист1"/>
      <sheetName val="Диаграмма1"/>
      <sheetName val="Лист2"/>
      <sheetName val="Диаграмма2"/>
      <sheetName val="Лист3"/>
      <sheetName val="Лист4"/>
      <sheetName val="Лист5"/>
      <sheetName val="Лист6"/>
      <sheetName val="Диаграмма3"/>
      <sheetName val="Диаграмма6"/>
      <sheetName val="Лист7"/>
    </sheetNames>
    <sheetDataSet>
      <sheetData sheetId="0" refreshError="1"/>
      <sheetData sheetId="1" refreshError="1"/>
      <sheetData sheetId="2" refreshError="1"/>
      <sheetData sheetId="3" refreshError="1">
        <row r="8">
          <cell r="B8">
            <v>2048181.5</v>
          </cell>
          <cell r="C8">
            <v>5701724.9000000004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D8">
            <v>19328.599999999999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0"/>
  <sheetViews>
    <sheetView zoomScale="75" zoomScaleNormal="75" workbookViewId="0">
      <selection activeCell="G1" sqref="G1:I2"/>
    </sheetView>
  </sheetViews>
  <sheetFormatPr defaultColWidth="9.140625" defaultRowHeight="15.75" outlineLevelRow="1" x14ac:dyDescent="0.25"/>
  <cols>
    <col min="1" max="1" width="6.5703125" style="61" customWidth="1"/>
    <col min="2" max="2" width="58" style="62" customWidth="1"/>
    <col min="3" max="3" width="31.5703125" style="62" customWidth="1"/>
    <col min="4" max="4" width="13.7109375" style="62" bestFit="1" customWidth="1"/>
    <col min="5" max="5" width="13.85546875" style="62" bestFit="1" customWidth="1"/>
    <col min="6" max="8" width="13.5703125" style="62" bestFit="1" customWidth="1"/>
    <col min="9" max="9" width="12.85546875" style="62" bestFit="1" customWidth="1"/>
    <col min="10" max="16384" width="9.140625" style="62"/>
  </cols>
  <sheetData>
    <row r="1" spans="1:9" x14ac:dyDescent="0.25">
      <c r="A1" s="68"/>
      <c r="B1" s="8"/>
      <c r="C1" s="8"/>
      <c r="D1" s="8"/>
      <c r="E1" s="8"/>
      <c r="F1" s="8"/>
      <c r="G1" s="224"/>
      <c r="H1" s="224"/>
      <c r="I1" s="223" t="s">
        <v>292</v>
      </c>
    </row>
    <row r="2" spans="1:9" x14ac:dyDescent="0.25">
      <c r="A2" s="51"/>
      <c r="B2" s="51"/>
      <c r="C2" s="51"/>
      <c r="D2" s="51"/>
      <c r="E2" s="51"/>
      <c r="F2" s="51"/>
      <c r="G2" s="2" t="s">
        <v>1</v>
      </c>
      <c r="H2" s="2"/>
      <c r="I2" s="2"/>
    </row>
    <row r="3" spans="1:9" x14ac:dyDescent="0.25">
      <c r="A3" s="52" t="s">
        <v>291</v>
      </c>
      <c r="B3" s="52"/>
      <c r="C3" s="52"/>
      <c r="D3" s="52"/>
      <c r="E3" s="52"/>
      <c r="F3" s="52"/>
      <c r="G3" s="52"/>
      <c r="H3" s="52"/>
      <c r="I3" s="52"/>
    </row>
    <row r="4" spans="1:9" x14ac:dyDescent="0.25">
      <c r="A4" s="222" t="s">
        <v>290</v>
      </c>
      <c r="B4" s="222"/>
      <c r="C4" s="222"/>
      <c r="D4" s="222"/>
      <c r="E4" s="222"/>
      <c r="F4" s="222"/>
      <c r="G4" s="222"/>
      <c r="H4" s="222"/>
      <c r="I4" s="222"/>
    </row>
    <row r="5" spans="1:9" x14ac:dyDescent="0.25">
      <c r="A5" s="68"/>
      <c r="B5" s="8"/>
      <c r="C5" s="8"/>
      <c r="D5" s="221"/>
      <c r="E5" s="8"/>
      <c r="F5" s="221"/>
      <c r="G5" s="8"/>
      <c r="H5" s="8"/>
      <c r="I5" s="220" t="s">
        <v>289</v>
      </c>
    </row>
    <row r="6" spans="1:9" x14ac:dyDescent="0.25">
      <c r="A6" s="73" t="s">
        <v>5</v>
      </c>
      <c r="B6" s="73" t="s">
        <v>288</v>
      </c>
      <c r="C6" s="73" t="s">
        <v>287</v>
      </c>
      <c r="D6" s="73" t="s">
        <v>286</v>
      </c>
      <c r="E6" s="73" t="s">
        <v>285</v>
      </c>
      <c r="F6" s="73"/>
      <c r="G6" s="73"/>
      <c r="H6" s="73"/>
      <c r="I6" s="73"/>
    </row>
    <row r="7" spans="1:9" x14ac:dyDescent="0.25">
      <c r="A7" s="73"/>
      <c r="B7" s="73"/>
      <c r="C7" s="73"/>
      <c r="D7" s="73"/>
      <c r="E7" s="15">
        <v>2014</v>
      </c>
      <c r="F7" s="15">
        <v>2015</v>
      </c>
      <c r="G7" s="15">
        <v>2016</v>
      </c>
      <c r="H7" s="15">
        <v>2017</v>
      </c>
      <c r="I7" s="15">
        <v>2018</v>
      </c>
    </row>
    <row r="8" spans="1:9" s="219" customFormat="1" ht="1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</row>
    <row r="9" spans="1:9" x14ac:dyDescent="0.25">
      <c r="A9" s="73" t="s">
        <v>284</v>
      </c>
      <c r="B9" s="218" t="s">
        <v>283</v>
      </c>
      <c r="C9" s="71" t="s">
        <v>71</v>
      </c>
      <c r="D9" s="217">
        <f>+E9+F9+G9+H9+I9</f>
        <v>42910</v>
      </c>
      <c r="E9" s="217">
        <f>SUM(E10:E12)</f>
        <v>10830</v>
      </c>
      <c r="F9" s="217">
        <f>SUM(F10:F12)</f>
        <v>10610</v>
      </c>
      <c r="G9" s="217">
        <f>SUM(G10:G12)</f>
        <v>8170</v>
      </c>
      <c r="H9" s="217">
        <f>SUM(H10:H12)</f>
        <v>6700</v>
      </c>
      <c r="I9" s="217">
        <f>SUM(I10:I12)</f>
        <v>6600</v>
      </c>
    </row>
    <row r="10" spans="1:9" x14ac:dyDescent="0.25">
      <c r="A10" s="73"/>
      <c r="B10" s="216"/>
      <c r="C10" s="38" t="s">
        <v>70</v>
      </c>
      <c r="D10" s="215">
        <f>+E10+F10+G10+H10+I10</f>
        <v>9680</v>
      </c>
      <c r="E10" s="215">
        <f>+E14+E18+E22+E26+E30+E34+E38+E42+E46+E188+E238+E303+E348+E448+E520+E561+E87</f>
        <v>2250</v>
      </c>
      <c r="F10" s="215">
        <f>+F14+F18+F22+F26+F30+F34+F38+F42+F46+F188+F238+F303+F348+F448+F520+F561+F87</f>
        <v>2110</v>
      </c>
      <c r="G10" s="215">
        <f>+G14+G18+G22+G26+G30+G34+G38+G42+G46+G188+G238+G303+G348+G448+G520+G561+G87</f>
        <v>2120</v>
      </c>
      <c r="H10" s="215">
        <f>+H14+H18+H22+H26+H30+H34+H38+H42+H46+H188+H238+H303+H348+H448+H520+H561+H87</f>
        <v>1600</v>
      </c>
      <c r="I10" s="215">
        <f>+I14+I18+I22+I26+I30+I34+I38+I42+I46+I188+I238+I303+I348+I448+I520+I561+I87</f>
        <v>1600</v>
      </c>
    </row>
    <row r="11" spans="1:9" ht="30" x14ac:dyDescent="0.25">
      <c r="A11" s="73"/>
      <c r="B11" s="216"/>
      <c r="C11" s="38" t="s">
        <v>69</v>
      </c>
      <c r="D11" s="215">
        <f>+E11+F11+G11+H11+I11</f>
        <v>25000</v>
      </c>
      <c r="E11" s="215">
        <f>+E15+E19+E23+E27+E31+E35+E39+E43+E47</f>
        <v>6500</v>
      </c>
      <c r="F11" s="215">
        <f>+F15+F19+F23+F27+F31+F35+F39+F43+F47</f>
        <v>6500</v>
      </c>
      <c r="G11" s="215">
        <f>+G15+G19+G23+G27+G31+G35+G39+G43+G47</f>
        <v>4000</v>
      </c>
      <c r="H11" s="215">
        <f>+H15+H19+H23+H27+H31+H35+H39+H43+H47</f>
        <v>4000</v>
      </c>
      <c r="I11" s="215">
        <f>+I15+I19+I23+I27+I31+I35+I39+I43+I47</f>
        <v>4000</v>
      </c>
    </row>
    <row r="12" spans="1:9" x14ac:dyDescent="0.25">
      <c r="A12" s="73"/>
      <c r="B12" s="216"/>
      <c r="C12" s="38" t="s">
        <v>68</v>
      </c>
      <c r="D12" s="215">
        <f>+E12+F12+G12+H12+I12</f>
        <v>8230</v>
      </c>
      <c r="E12" s="215">
        <f>E89+E190+E240+E305++E450+E522+E563+E350</f>
        <v>2080</v>
      </c>
      <c r="F12" s="215">
        <f>F89+F190+F240+F305++F450+F522+F563+F350</f>
        <v>2000</v>
      </c>
      <c r="G12" s="215">
        <f>G89+G190+G240+G305++G450+G522+G563+G350</f>
        <v>2050</v>
      </c>
      <c r="H12" s="215">
        <f>H89+H190+H240+H305++H450+H522+H563+H350</f>
        <v>1100</v>
      </c>
      <c r="I12" s="215">
        <f>I89+I190+I240+I305++I450+I522+I563+I350</f>
        <v>1000</v>
      </c>
    </row>
    <row r="13" spans="1:9" hidden="1" outlineLevel="1" x14ac:dyDescent="0.25">
      <c r="A13" s="73" t="s">
        <v>179</v>
      </c>
      <c r="B13" s="218" t="s">
        <v>282</v>
      </c>
      <c r="C13" s="38" t="s">
        <v>71</v>
      </c>
      <c r="D13" s="217">
        <f>+E13+F13+G13+H13+I13</f>
        <v>13000</v>
      </c>
      <c r="E13" s="215">
        <f>SUM(E14:E16)</f>
        <v>2600</v>
      </c>
      <c r="F13" s="215">
        <f>SUM(F14:F16)</f>
        <v>2600</v>
      </c>
      <c r="G13" s="215">
        <f>SUM(G14:G16)</f>
        <v>2600</v>
      </c>
      <c r="H13" s="215">
        <f>SUM(H14:H16)</f>
        <v>2600</v>
      </c>
      <c r="I13" s="215">
        <f>SUM(I14:I16)</f>
        <v>2600</v>
      </c>
    </row>
    <row r="14" spans="1:9" hidden="1" outlineLevel="1" x14ac:dyDescent="0.25">
      <c r="A14" s="73"/>
      <c r="B14" s="216"/>
      <c r="C14" s="38" t="s">
        <v>70</v>
      </c>
      <c r="D14" s="215">
        <f>+E14+F14+G14+H14+I14</f>
        <v>6500</v>
      </c>
      <c r="E14" s="215">
        <v>1300</v>
      </c>
      <c r="F14" s="215">
        <v>1300</v>
      </c>
      <c r="G14" s="215">
        <v>1300</v>
      </c>
      <c r="H14" s="215">
        <v>1300</v>
      </c>
      <c r="I14" s="215">
        <v>1300</v>
      </c>
    </row>
    <row r="15" spans="1:9" ht="30" hidden="1" outlineLevel="1" x14ac:dyDescent="0.25">
      <c r="A15" s="73"/>
      <c r="B15" s="216"/>
      <c r="C15" s="38" t="s">
        <v>69</v>
      </c>
      <c r="D15" s="215">
        <f>+E15+F15+G15+H15+I15</f>
        <v>6500</v>
      </c>
      <c r="E15" s="215">
        <v>1300</v>
      </c>
      <c r="F15" s="215">
        <v>1300</v>
      </c>
      <c r="G15" s="215">
        <v>1300</v>
      </c>
      <c r="H15" s="215">
        <v>1300</v>
      </c>
      <c r="I15" s="215">
        <v>1300</v>
      </c>
    </row>
    <row r="16" spans="1:9" hidden="1" outlineLevel="1" x14ac:dyDescent="0.25">
      <c r="A16" s="73"/>
      <c r="B16" s="216"/>
      <c r="C16" s="38" t="s">
        <v>68</v>
      </c>
      <c r="D16" s="215">
        <f>+E16+F16+G16+H16+I16</f>
        <v>0</v>
      </c>
      <c r="E16" s="215"/>
      <c r="F16" s="215">
        <f>E16</f>
        <v>0</v>
      </c>
      <c r="G16" s="215">
        <f>F16</f>
        <v>0</v>
      </c>
      <c r="H16" s="215">
        <f>G16</f>
        <v>0</v>
      </c>
      <c r="I16" s="215">
        <f>H16</f>
        <v>0</v>
      </c>
    </row>
    <row r="17" spans="1:9" hidden="1" outlineLevel="1" x14ac:dyDescent="0.25">
      <c r="A17" s="73" t="s">
        <v>173</v>
      </c>
      <c r="B17" s="218" t="s">
        <v>233</v>
      </c>
      <c r="C17" s="38" t="s">
        <v>71</v>
      </c>
      <c r="D17" s="217">
        <f>+E17+F17+G17+H17+I17</f>
        <v>1500</v>
      </c>
      <c r="E17" s="215">
        <f>SUM(E18:E20)</f>
        <v>300</v>
      </c>
      <c r="F17" s="215">
        <f>SUM(F18:F20)</f>
        <v>300</v>
      </c>
      <c r="G17" s="215">
        <f>SUM(G18:G20)</f>
        <v>300</v>
      </c>
      <c r="H17" s="215">
        <f>SUM(H18:H20)</f>
        <v>300</v>
      </c>
      <c r="I17" s="215">
        <f>SUM(I18:I20)</f>
        <v>300</v>
      </c>
    </row>
    <row r="18" spans="1:9" hidden="1" outlineLevel="1" x14ac:dyDescent="0.25">
      <c r="A18" s="73"/>
      <c r="B18" s="216"/>
      <c r="C18" s="38" t="s">
        <v>70</v>
      </c>
      <c r="D18" s="215">
        <f>+E18+F18+G18+H18+I18</f>
        <v>0</v>
      </c>
      <c r="E18" s="215">
        <v>0</v>
      </c>
      <c r="F18" s="215">
        <v>0</v>
      </c>
      <c r="G18" s="215">
        <v>0</v>
      </c>
      <c r="H18" s="215">
        <v>0</v>
      </c>
      <c r="I18" s="215">
        <v>0</v>
      </c>
    </row>
    <row r="19" spans="1:9" ht="30" hidden="1" outlineLevel="1" x14ac:dyDescent="0.25">
      <c r="A19" s="73"/>
      <c r="B19" s="216"/>
      <c r="C19" s="38" t="s">
        <v>69</v>
      </c>
      <c r="D19" s="215">
        <f>+E19+F19+G19+H19+I19</f>
        <v>1500</v>
      </c>
      <c r="E19" s="215">
        <v>300</v>
      </c>
      <c r="F19" s="215">
        <f>E19</f>
        <v>300</v>
      </c>
      <c r="G19" s="215">
        <f>F19</f>
        <v>300</v>
      </c>
      <c r="H19" s="215">
        <f>G19</f>
        <v>300</v>
      </c>
      <c r="I19" s="215">
        <f>H19</f>
        <v>300</v>
      </c>
    </row>
    <row r="20" spans="1:9" hidden="1" outlineLevel="1" x14ac:dyDescent="0.25">
      <c r="A20" s="73"/>
      <c r="B20" s="216"/>
      <c r="C20" s="38" t="s">
        <v>68</v>
      </c>
      <c r="D20" s="215">
        <f>+E20+F20+G20+H20+I20</f>
        <v>0</v>
      </c>
      <c r="E20" s="215"/>
      <c r="F20" s="215"/>
      <c r="G20" s="215"/>
      <c r="H20" s="215"/>
      <c r="I20" s="215"/>
    </row>
    <row r="21" spans="1:9" hidden="1" outlineLevel="1" x14ac:dyDescent="0.25">
      <c r="A21" s="73" t="s">
        <v>281</v>
      </c>
      <c r="B21" s="218" t="s">
        <v>280</v>
      </c>
      <c r="C21" s="38" t="s">
        <v>71</v>
      </c>
      <c r="D21" s="217">
        <f>+E21+F21+G21+H21+I21</f>
        <v>500</v>
      </c>
      <c r="E21" s="215">
        <f>SUM(E22:E24)</f>
        <v>100</v>
      </c>
      <c r="F21" s="215">
        <f>SUM(F22:F24)</f>
        <v>100</v>
      </c>
      <c r="G21" s="215">
        <f>SUM(G22:G24)</f>
        <v>100</v>
      </c>
      <c r="H21" s="215">
        <f>SUM(H22:H24)</f>
        <v>100</v>
      </c>
      <c r="I21" s="215">
        <f>SUM(I22:I24)</f>
        <v>100</v>
      </c>
    </row>
    <row r="22" spans="1:9" hidden="1" outlineLevel="1" x14ac:dyDescent="0.25">
      <c r="A22" s="73"/>
      <c r="B22" s="216"/>
      <c r="C22" s="38" t="s">
        <v>70</v>
      </c>
      <c r="D22" s="215">
        <f>+E22+F22+G22+H22+I22</f>
        <v>0</v>
      </c>
      <c r="E22" s="215">
        <f>E18</f>
        <v>0</v>
      </c>
      <c r="F22" s="215">
        <f>F18</f>
        <v>0</v>
      </c>
      <c r="G22" s="215">
        <f>G18</f>
        <v>0</v>
      </c>
      <c r="H22" s="215">
        <f>H18</f>
        <v>0</v>
      </c>
      <c r="I22" s="215">
        <f>I18</f>
        <v>0</v>
      </c>
    </row>
    <row r="23" spans="1:9" ht="30" hidden="1" outlineLevel="1" x14ac:dyDescent="0.25">
      <c r="A23" s="73"/>
      <c r="B23" s="216"/>
      <c r="C23" s="38" t="s">
        <v>69</v>
      </c>
      <c r="D23" s="215">
        <f>+E23+F23+G23+H23+I23</f>
        <v>500</v>
      </c>
      <c r="E23" s="215">
        <v>100</v>
      </c>
      <c r="F23" s="215">
        <f>E23</f>
        <v>100</v>
      </c>
      <c r="G23" s="215">
        <f>F23</f>
        <v>100</v>
      </c>
      <c r="H23" s="215">
        <f>G23</f>
        <v>100</v>
      </c>
      <c r="I23" s="215">
        <f>H23</f>
        <v>100</v>
      </c>
    </row>
    <row r="24" spans="1:9" hidden="1" outlineLevel="1" x14ac:dyDescent="0.25">
      <c r="A24" s="73"/>
      <c r="B24" s="216"/>
      <c r="C24" s="38" t="s">
        <v>68</v>
      </c>
      <c r="D24" s="215">
        <f>+E24+F24+G24+H24+I24</f>
        <v>0</v>
      </c>
      <c r="E24" s="215"/>
      <c r="F24" s="215"/>
      <c r="G24" s="215"/>
      <c r="H24" s="215"/>
      <c r="I24" s="215"/>
    </row>
    <row r="25" spans="1:9" hidden="1" outlineLevel="1" x14ac:dyDescent="0.25">
      <c r="A25" s="73" t="s">
        <v>279</v>
      </c>
      <c r="B25" s="218" t="s">
        <v>278</v>
      </c>
      <c r="C25" s="38" t="s">
        <v>71</v>
      </c>
      <c r="D25" s="217">
        <f>+E25+F25+G25+H25+I25</f>
        <v>8500</v>
      </c>
      <c r="E25" s="215">
        <f>SUM(E26:E28)</f>
        <v>1700</v>
      </c>
      <c r="F25" s="215">
        <f>SUM(F26:F28)</f>
        <v>1700</v>
      </c>
      <c r="G25" s="215">
        <f>SUM(G26:G28)</f>
        <v>1700</v>
      </c>
      <c r="H25" s="215">
        <f>SUM(H26:H28)</f>
        <v>1700</v>
      </c>
      <c r="I25" s="215">
        <f>SUM(I26:I28)</f>
        <v>1700</v>
      </c>
    </row>
    <row r="26" spans="1:9" hidden="1" outlineLevel="1" x14ac:dyDescent="0.25">
      <c r="A26" s="73"/>
      <c r="B26" s="216"/>
      <c r="C26" s="38" t="s">
        <v>70</v>
      </c>
      <c r="D26" s="215">
        <f>+E26+F26+G26+H26+I26</f>
        <v>0</v>
      </c>
      <c r="E26" s="215">
        <f>+E22</f>
        <v>0</v>
      </c>
      <c r="F26" s="215">
        <f>+F22</f>
        <v>0</v>
      </c>
      <c r="G26" s="215">
        <f>+G22</f>
        <v>0</v>
      </c>
      <c r="H26" s="215">
        <f>+H22</f>
        <v>0</v>
      </c>
      <c r="I26" s="215">
        <f>+I22</f>
        <v>0</v>
      </c>
    </row>
    <row r="27" spans="1:9" ht="30" hidden="1" outlineLevel="1" x14ac:dyDescent="0.25">
      <c r="A27" s="73"/>
      <c r="B27" s="216"/>
      <c r="C27" s="38" t="s">
        <v>69</v>
      </c>
      <c r="D27" s="215">
        <f>+E27+F27+G27+H27+I27</f>
        <v>8500</v>
      </c>
      <c r="E27" s="215">
        <v>1700</v>
      </c>
      <c r="F27" s="215">
        <f>E27</f>
        <v>1700</v>
      </c>
      <c r="G27" s="215">
        <f>F27</f>
        <v>1700</v>
      </c>
      <c r="H27" s="215">
        <f>G27</f>
        <v>1700</v>
      </c>
      <c r="I27" s="215">
        <f>H27</f>
        <v>1700</v>
      </c>
    </row>
    <row r="28" spans="1:9" hidden="1" outlineLevel="1" x14ac:dyDescent="0.25">
      <c r="A28" s="73"/>
      <c r="B28" s="216"/>
      <c r="C28" s="38" t="s">
        <v>68</v>
      </c>
      <c r="D28" s="215">
        <f>+E28+F28+G28+H28+I28</f>
        <v>0</v>
      </c>
      <c r="E28" s="215"/>
      <c r="F28" s="215"/>
      <c r="G28" s="215"/>
      <c r="H28" s="215"/>
      <c r="I28" s="215"/>
    </row>
    <row r="29" spans="1:9" hidden="1" outlineLevel="1" x14ac:dyDescent="0.25">
      <c r="A29" s="73" t="s">
        <v>277</v>
      </c>
      <c r="B29" s="216" t="s">
        <v>276</v>
      </c>
      <c r="C29" s="38" t="s">
        <v>71</v>
      </c>
      <c r="D29" s="217">
        <f>+E29+F29+G29+H29+I29</f>
        <v>250</v>
      </c>
      <c r="E29" s="215">
        <f>SUM(E30:E32)</f>
        <v>50</v>
      </c>
      <c r="F29" s="215">
        <f>SUM(F30:F32)</f>
        <v>50</v>
      </c>
      <c r="G29" s="215">
        <f>SUM(G30:G32)</f>
        <v>50</v>
      </c>
      <c r="H29" s="215">
        <f>SUM(H30:H32)</f>
        <v>50</v>
      </c>
      <c r="I29" s="215">
        <f>SUM(I30:I32)</f>
        <v>50</v>
      </c>
    </row>
    <row r="30" spans="1:9" hidden="1" outlineLevel="1" x14ac:dyDescent="0.25">
      <c r="A30" s="73"/>
      <c r="B30" s="216"/>
      <c r="C30" s="38" t="s">
        <v>70</v>
      </c>
      <c r="D30" s="215">
        <f>+E30+F30+G30+H30+I30</f>
        <v>0</v>
      </c>
      <c r="E30" s="215">
        <f>+E26</f>
        <v>0</v>
      </c>
      <c r="F30" s="215">
        <f>+F26</f>
        <v>0</v>
      </c>
      <c r="G30" s="215">
        <f>+G26</f>
        <v>0</v>
      </c>
      <c r="H30" s="215">
        <f>+H26</f>
        <v>0</v>
      </c>
      <c r="I30" s="215">
        <f>+I26</f>
        <v>0</v>
      </c>
    </row>
    <row r="31" spans="1:9" ht="30" hidden="1" outlineLevel="1" x14ac:dyDescent="0.25">
      <c r="A31" s="73"/>
      <c r="B31" s="216"/>
      <c r="C31" s="38" t="s">
        <v>69</v>
      </c>
      <c r="D31" s="215">
        <f>+E31+F31+G31+H31+I31</f>
        <v>250</v>
      </c>
      <c r="E31" s="215">
        <v>50</v>
      </c>
      <c r="F31" s="215">
        <f>E31</f>
        <v>50</v>
      </c>
      <c r="G31" s="215">
        <f>F31</f>
        <v>50</v>
      </c>
      <c r="H31" s="215">
        <f>G31</f>
        <v>50</v>
      </c>
      <c r="I31" s="215">
        <f>H31</f>
        <v>50</v>
      </c>
    </row>
    <row r="32" spans="1:9" hidden="1" outlineLevel="1" x14ac:dyDescent="0.25">
      <c r="A32" s="73"/>
      <c r="B32" s="216"/>
      <c r="C32" s="38" t="s">
        <v>68</v>
      </c>
      <c r="D32" s="215">
        <f>+E32+F32+G32+H32+I32</f>
        <v>0</v>
      </c>
      <c r="E32" s="215"/>
      <c r="F32" s="215"/>
      <c r="G32" s="215"/>
      <c r="H32" s="215"/>
      <c r="I32" s="215"/>
    </row>
    <row r="33" spans="1:9" hidden="1" outlineLevel="1" x14ac:dyDescent="0.25">
      <c r="A33" s="73" t="s">
        <v>275</v>
      </c>
      <c r="B33" s="216" t="s">
        <v>274</v>
      </c>
      <c r="C33" s="38" t="s">
        <v>71</v>
      </c>
      <c r="D33" s="217">
        <f>+E33+F33+G33+H33+I33</f>
        <v>1000</v>
      </c>
      <c r="E33" s="215">
        <f>SUM(E34:E36)</f>
        <v>200</v>
      </c>
      <c r="F33" s="215">
        <f>SUM(F34:F36)</f>
        <v>200</v>
      </c>
      <c r="G33" s="215">
        <f>SUM(G34:G36)</f>
        <v>200</v>
      </c>
      <c r="H33" s="215">
        <f>SUM(H34:H36)</f>
        <v>200</v>
      </c>
      <c r="I33" s="215">
        <f>SUM(I34:I36)</f>
        <v>200</v>
      </c>
    </row>
    <row r="34" spans="1:9" hidden="1" outlineLevel="1" x14ac:dyDescent="0.25">
      <c r="A34" s="73"/>
      <c r="B34" s="216"/>
      <c r="C34" s="38" t="s">
        <v>70</v>
      </c>
      <c r="D34" s="215">
        <f>+E34+F34+G34+H34+I34</f>
        <v>0</v>
      </c>
      <c r="E34" s="215">
        <f>+E30</f>
        <v>0</v>
      </c>
      <c r="F34" s="215">
        <f>+F30</f>
        <v>0</v>
      </c>
      <c r="G34" s="215">
        <f>+G30</f>
        <v>0</v>
      </c>
      <c r="H34" s="215">
        <f>+H30</f>
        <v>0</v>
      </c>
      <c r="I34" s="215">
        <f>+I30</f>
        <v>0</v>
      </c>
    </row>
    <row r="35" spans="1:9" ht="30" hidden="1" outlineLevel="1" x14ac:dyDescent="0.25">
      <c r="A35" s="73"/>
      <c r="B35" s="216"/>
      <c r="C35" s="38" t="s">
        <v>69</v>
      </c>
      <c r="D35" s="215">
        <f>+E35+F35+G35+H35+I35</f>
        <v>1000</v>
      </c>
      <c r="E35" s="215">
        <v>200</v>
      </c>
      <c r="F35" s="215">
        <f>E35</f>
        <v>200</v>
      </c>
      <c r="G35" s="215">
        <f>F35</f>
        <v>200</v>
      </c>
      <c r="H35" s="215">
        <f>G35</f>
        <v>200</v>
      </c>
      <c r="I35" s="215">
        <f>H35</f>
        <v>200</v>
      </c>
    </row>
    <row r="36" spans="1:9" hidden="1" outlineLevel="1" x14ac:dyDescent="0.25">
      <c r="A36" s="73"/>
      <c r="B36" s="216"/>
      <c r="C36" s="38" t="s">
        <v>68</v>
      </c>
      <c r="D36" s="215">
        <f>+E36+F36+G36+H36+I36</f>
        <v>0</v>
      </c>
      <c r="E36" s="215"/>
      <c r="F36" s="215"/>
      <c r="G36" s="215"/>
      <c r="H36" s="215"/>
      <c r="I36" s="215"/>
    </row>
    <row r="37" spans="1:9" hidden="1" outlineLevel="1" x14ac:dyDescent="0.25">
      <c r="A37" s="73" t="s">
        <v>273</v>
      </c>
      <c r="B37" s="216" t="s">
        <v>272</v>
      </c>
      <c r="C37" s="38" t="s">
        <v>71</v>
      </c>
      <c r="D37" s="217">
        <f>+E37+F37+G37+H37+I37</f>
        <v>1500</v>
      </c>
      <c r="E37" s="215">
        <f>SUM(E38:E40)</f>
        <v>300</v>
      </c>
      <c r="F37" s="215">
        <f>SUM(F38:F40)</f>
        <v>300</v>
      </c>
      <c r="G37" s="215">
        <f>SUM(G38:G40)</f>
        <v>300</v>
      </c>
      <c r="H37" s="215">
        <f>SUM(H38:H40)</f>
        <v>300</v>
      </c>
      <c r="I37" s="215">
        <f>SUM(I38:I40)</f>
        <v>300</v>
      </c>
    </row>
    <row r="38" spans="1:9" hidden="1" outlineLevel="1" x14ac:dyDescent="0.25">
      <c r="A38" s="73"/>
      <c r="B38" s="216"/>
      <c r="C38" s="38" t="s">
        <v>70</v>
      </c>
      <c r="D38" s="215">
        <f>+E38+F38+G38+H38+I38</f>
        <v>0</v>
      </c>
      <c r="E38" s="215">
        <f>+E34</f>
        <v>0</v>
      </c>
      <c r="F38" s="215">
        <f>+F34</f>
        <v>0</v>
      </c>
      <c r="G38" s="215">
        <f>+G34</f>
        <v>0</v>
      </c>
      <c r="H38" s="215">
        <f>+H34</f>
        <v>0</v>
      </c>
      <c r="I38" s="215">
        <f>+I34</f>
        <v>0</v>
      </c>
    </row>
    <row r="39" spans="1:9" ht="30" hidden="1" outlineLevel="1" x14ac:dyDescent="0.25">
      <c r="A39" s="73"/>
      <c r="B39" s="216"/>
      <c r="C39" s="38" t="s">
        <v>69</v>
      </c>
      <c r="D39" s="215">
        <f>+E39+F39+G39+H39+I39</f>
        <v>1500</v>
      </c>
      <c r="E39" s="215">
        <v>300</v>
      </c>
      <c r="F39" s="215">
        <f>E39</f>
        <v>300</v>
      </c>
      <c r="G39" s="215">
        <f>F39</f>
        <v>300</v>
      </c>
      <c r="H39" s="215">
        <f>G39</f>
        <v>300</v>
      </c>
      <c r="I39" s="215">
        <f>H39</f>
        <v>300</v>
      </c>
    </row>
    <row r="40" spans="1:9" hidden="1" outlineLevel="1" x14ac:dyDescent="0.25">
      <c r="A40" s="73"/>
      <c r="B40" s="216"/>
      <c r="C40" s="38" t="s">
        <v>68</v>
      </c>
      <c r="D40" s="215">
        <f>+E40+F40+G40+H40+I40</f>
        <v>0</v>
      </c>
      <c r="E40" s="215"/>
      <c r="F40" s="215"/>
      <c r="G40" s="215"/>
      <c r="H40" s="215"/>
      <c r="I40" s="215"/>
    </row>
    <row r="41" spans="1:9" hidden="1" outlineLevel="1" x14ac:dyDescent="0.25">
      <c r="A41" s="73" t="s">
        <v>271</v>
      </c>
      <c r="B41" s="216" t="s">
        <v>270</v>
      </c>
      <c r="C41" s="38" t="s">
        <v>71</v>
      </c>
      <c r="D41" s="217">
        <f>+E41+F41+G41+H41+I41</f>
        <v>250</v>
      </c>
      <c r="E41" s="215">
        <f>SUM(E42:E44)</f>
        <v>50</v>
      </c>
      <c r="F41" s="215">
        <f>SUM(F42:F44)</f>
        <v>50</v>
      </c>
      <c r="G41" s="215">
        <f>SUM(G42:G44)</f>
        <v>50</v>
      </c>
      <c r="H41" s="215">
        <f>SUM(H42:H44)</f>
        <v>50</v>
      </c>
      <c r="I41" s="215">
        <f>SUM(I42:I44)</f>
        <v>50</v>
      </c>
    </row>
    <row r="42" spans="1:9" hidden="1" outlineLevel="1" x14ac:dyDescent="0.25">
      <c r="A42" s="73"/>
      <c r="B42" s="216"/>
      <c r="C42" s="38" t="s">
        <v>70</v>
      </c>
      <c r="D42" s="215">
        <f>+E42+F42+G42+H42+I42</f>
        <v>0</v>
      </c>
      <c r="E42" s="215">
        <f>+E38</f>
        <v>0</v>
      </c>
      <c r="F42" s="215">
        <f>+F38</f>
        <v>0</v>
      </c>
      <c r="G42" s="215">
        <f>+G38</f>
        <v>0</v>
      </c>
      <c r="H42" s="215">
        <f>+H38</f>
        <v>0</v>
      </c>
      <c r="I42" s="215">
        <f>+I38</f>
        <v>0</v>
      </c>
    </row>
    <row r="43" spans="1:9" ht="30" hidden="1" outlineLevel="1" x14ac:dyDescent="0.25">
      <c r="A43" s="73"/>
      <c r="B43" s="216"/>
      <c r="C43" s="38" t="s">
        <v>69</v>
      </c>
      <c r="D43" s="215">
        <f>+E43+F43+G43+H43+I43</f>
        <v>250</v>
      </c>
      <c r="E43" s="215">
        <v>50</v>
      </c>
      <c r="F43" s="215">
        <f>E43</f>
        <v>50</v>
      </c>
      <c r="G43" s="215">
        <f>F43</f>
        <v>50</v>
      </c>
      <c r="H43" s="215">
        <f>G43</f>
        <v>50</v>
      </c>
      <c r="I43" s="215">
        <f>H43</f>
        <v>50</v>
      </c>
    </row>
    <row r="44" spans="1:9" hidden="1" outlineLevel="1" x14ac:dyDescent="0.25">
      <c r="A44" s="73"/>
      <c r="B44" s="216"/>
      <c r="C44" s="38" t="s">
        <v>68</v>
      </c>
      <c r="D44" s="215">
        <f>+E44+F44+G44+H44+I44</f>
        <v>0</v>
      </c>
      <c r="E44" s="215"/>
      <c r="F44" s="215"/>
      <c r="G44" s="215"/>
      <c r="H44" s="215"/>
      <c r="I44" s="215"/>
    </row>
    <row r="45" spans="1:9" hidden="1" outlineLevel="1" x14ac:dyDescent="0.25">
      <c r="A45" s="73" t="s">
        <v>269</v>
      </c>
      <c r="B45" s="218" t="s">
        <v>268</v>
      </c>
      <c r="C45" s="38" t="s">
        <v>71</v>
      </c>
      <c r="D45" s="217">
        <f>+E45+F45+G45+H45+I45</f>
        <v>5000</v>
      </c>
      <c r="E45" s="215">
        <f>SUM(E46:E48)</f>
        <v>2500</v>
      </c>
      <c r="F45" s="215">
        <f>SUM(F46:F48)</f>
        <v>2500</v>
      </c>
      <c r="G45" s="215">
        <f>SUM(G46:G48)</f>
        <v>0</v>
      </c>
      <c r="H45" s="215">
        <f>SUM(H46:H48)</f>
        <v>0</v>
      </c>
      <c r="I45" s="215">
        <f>SUM(I46:I48)</f>
        <v>0</v>
      </c>
    </row>
    <row r="46" spans="1:9" hidden="1" outlineLevel="1" x14ac:dyDescent="0.25">
      <c r="A46" s="73"/>
      <c r="B46" s="216"/>
      <c r="C46" s="38" t="s">
        <v>70</v>
      </c>
      <c r="D46" s="215">
        <f>+E46+F46+G46+H46+I46</f>
        <v>0</v>
      </c>
      <c r="E46" s="215"/>
      <c r="F46" s="215"/>
      <c r="G46" s="215"/>
      <c r="H46" s="215"/>
      <c r="I46" s="215"/>
    </row>
    <row r="47" spans="1:9" ht="30" hidden="1" outlineLevel="1" x14ac:dyDescent="0.25">
      <c r="A47" s="73"/>
      <c r="B47" s="216"/>
      <c r="C47" s="38" t="s">
        <v>69</v>
      </c>
      <c r="D47" s="215">
        <f>+E47+F47+G47+H47+I47</f>
        <v>5000</v>
      </c>
      <c r="E47" s="215">
        <f>500*5</f>
        <v>2500</v>
      </c>
      <c r="F47" s="215">
        <f>E47</f>
        <v>2500</v>
      </c>
      <c r="G47" s="215"/>
      <c r="H47" s="215">
        <f>G47</f>
        <v>0</v>
      </c>
      <c r="I47" s="215">
        <f>H47</f>
        <v>0</v>
      </c>
    </row>
    <row r="48" spans="1:9" hidden="1" outlineLevel="1" x14ac:dyDescent="0.25">
      <c r="A48" s="73"/>
      <c r="B48" s="216"/>
      <c r="C48" s="38" t="s">
        <v>68</v>
      </c>
      <c r="D48" s="215">
        <f>+E48+F48+G48+H48+I48</f>
        <v>0</v>
      </c>
      <c r="E48" s="215"/>
      <c r="F48" s="215"/>
      <c r="G48" s="215"/>
      <c r="H48" s="215"/>
      <c r="I48" s="215"/>
    </row>
    <row r="49" spans="1:9" ht="15.75" customHeight="1" collapsed="1" x14ac:dyDescent="0.25">
      <c r="A49" s="214" t="s">
        <v>267</v>
      </c>
      <c r="B49" s="213" t="s">
        <v>34</v>
      </c>
      <c r="C49" s="71" t="s">
        <v>71</v>
      </c>
      <c r="D49" s="212">
        <f>+E49+F49+G49+H49+I49</f>
        <v>15069</v>
      </c>
      <c r="E49" s="212">
        <f>SUM(E50:E52)</f>
        <v>11069</v>
      </c>
      <c r="F49" s="212">
        <f>SUM(F50:F52)</f>
        <v>1000</v>
      </c>
      <c r="G49" s="212">
        <f>SUM(G50:G52)</f>
        <v>1000</v>
      </c>
      <c r="H49" s="212">
        <f>SUM(H50:H52)</f>
        <v>1000</v>
      </c>
      <c r="I49" s="212">
        <f>SUM(I50:I52)</f>
        <v>1000</v>
      </c>
    </row>
    <row r="50" spans="1:9" x14ac:dyDescent="0.25">
      <c r="A50" s="211"/>
      <c r="B50" s="210"/>
      <c r="C50" s="38" t="s">
        <v>70</v>
      </c>
      <c r="D50" s="207">
        <f>+E50+F50+G50+H50+I50</f>
        <v>69</v>
      </c>
      <c r="E50" s="207">
        <f>E58+E62+E54</f>
        <v>69</v>
      </c>
      <c r="F50" s="207">
        <f>F58+F62+F54</f>
        <v>0</v>
      </c>
      <c r="G50" s="207">
        <f>G58+G62+G54</f>
        <v>0</v>
      </c>
      <c r="H50" s="207">
        <f>H58+H62+H54</f>
        <v>0</v>
      </c>
      <c r="I50" s="207">
        <f>I58+I62+I54</f>
        <v>0</v>
      </c>
    </row>
    <row r="51" spans="1:9" ht="30" x14ac:dyDescent="0.25">
      <c r="A51" s="211"/>
      <c r="B51" s="210"/>
      <c r="C51" s="38" t="s">
        <v>69</v>
      </c>
      <c r="D51" s="207">
        <f>+E51+F51+G51+H51+I51</f>
        <v>15000</v>
      </c>
      <c r="E51" s="207">
        <f>E59+E63+E55</f>
        <v>11000</v>
      </c>
      <c r="F51" s="207">
        <f>F59+F63+F55</f>
        <v>1000</v>
      </c>
      <c r="G51" s="207">
        <f>G59+G63+G55</f>
        <v>1000</v>
      </c>
      <c r="H51" s="207">
        <f>H59+H63+H55</f>
        <v>1000</v>
      </c>
      <c r="I51" s="207">
        <f>I59+I63+I55</f>
        <v>1000</v>
      </c>
    </row>
    <row r="52" spans="1:9" x14ac:dyDescent="0.25">
      <c r="A52" s="209"/>
      <c r="B52" s="208"/>
      <c r="C52" s="38" t="s">
        <v>68</v>
      </c>
      <c r="D52" s="207">
        <f>+E52+F52+G52+H52+I52</f>
        <v>0</v>
      </c>
      <c r="E52" s="207">
        <f>E60+E64+E56</f>
        <v>0</v>
      </c>
      <c r="F52" s="207">
        <f>F60+F64+F56</f>
        <v>0</v>
      </c>
      <c r="G52" s="207">
        <f>G60+G64+G56</f>
        <v>0</v>
      </c>
      <c r="H52" s="207">
        <f>H60+H64+H56</f>
        <v>0</v>
      </c>
      <c r="I52" s="207">
        <f>I60+I64+I56</f>
        <v>0</v>
      </c>
    </row>
    <row r="53" spans="1:9" x14ac:dyDescent="0.25">
      <c r="A53" s="76" t="s">
        <v>81</v>
      </c>
      <c r="B53" s="203" t="s">
        <v>266</v>
      </c>
      <c r="C53" s="71" t="s">
        <v>71</v>
      </c>
      <c r="D53" s="92">
        <f>+E53+F53+G53+H53+I53</f>
        <v>5000</v>
      </c>
      <c r="E53" s="92">
        <f>SUM(E54:E56)</f>
        <v>1000</v>
      </c>
      <c r="F53" s="92">
        <f>SUM(F54:F56)</f>
        <v>1000</v>
      </c>
      <c r="G53" s="92">
        <f>SUM(G54:G56)</f>
        <v>1000</v>
      </c>
      <c r="H53" s="92">
        <f>SUM(H54:H56)</f>
        <v>1000</v>
      </c>
      <c r="I53" s="92">
        <f>SUM(I54:I56)</f>
        <v>1000</v>
      </c>
    </row>
    <row r="54" spans="1:9" x14ac:dyDescent="0.25">
      <c r="A54" s="76"/>
      <c r="B54" s="202"/>
      <c r="C54" s="38" t="s">
        <v>70</v>
      </c>
      <c r="D54" s="90">
        <f>+E54+F54+G54+H54+I54</f>
        <v>0</v>
      </c>
      <c r="E54" s="90"/>
      <c r="F54" s="90"/>
      <c r="G54" s="90"/>
      <c r="H54" s="90"/>
      <c r="I54" s="90"/>
    </row>
    <row r="55" spans="1:9" ht="30" x14ac:dyDescent="0.25">
      <c r="A55" s="76"/>
      <c r="B55" s="202"/>
      <c r="C55" s="38" t="s">
        <v>69</v>
      </c>
      <c r="D55" s="90">
        <f>+E55+F55+G55+H55+I55</f>
        <v>5000</v>
      </c>
      <c r="E55" s="90">
        <v>1000</v>
      </c>
      <c r="F55" s="90">
        <f>E55</f>
        <v>1000</v>
      </c>
      <c r="G55" s="90">
        <f>F55</f>
        <v>1000</v>
      </c>
      <c r="H55" s="90">
        <f>G55</f>
        <v>1000</v>
      </c>
      <c r="I55" s="90">
        <f>H55</f>
        <v>1000</v>
      </c>
    </row>
    <row r="56" spans="1:9" x14ac:dyDescent="0.25">
      <c r="A56" s="76"/>
      <c r="B56" s="202"/>
      <c r="C56" s="38" t="s">
        <v>68</v>
      </c>
      <c r="D56" s="90">
        <f>+E56+F56+G56+H56+I56</f>
        <v>0</v>
      </c>
      <c r="E56" s="90">
        <f>+F56+G56+H56+I56+J56</f>
        <v>0</v>
      </c>
      <c r="F56" s="90">
        <f>+G56+H56+I56+J56+K56</f>
        <v>0</v>
      </c>
      <c r="G56" s="90">
        <f>+H56+I56+J56+K56+L56</f>
        <v>0</v>
      </c>
      <c r="H56" s="90">
        <f>+I56+J56+K56+L56+M56</f>
        <v>0</v>
      </c>
      <c r="I56" s="90">
        <f>+J56+K56+L56+M56+N56</f>
        <v>0</v>
      </c>
    </row>
    <row r="57" spans="1:9" ht="15.75" customHeight="1" x14ac:dyDescent="0.25">
      <c r="A57" s="76" t="s">
        <v>114</v>
      </c>
      <c r="B57" s="206" t="s">
        <v>265</v>
      </c>
      <c r="C57" s="71" t="s">
        <v>71</v>
      </c>
      <c r="D57" s="92">
        <f>+E57+F57+G57+H57+I57</f>
        <v>10000</v>
      </c>
      <c r="E57" s="92">
        <f>SUM(E58:E60)</f>
        <v>10000</v>
      </c>
      <c r="F57" s="92">
        <f>SUM(F58:F60)</f>
        <v>0</v>
      </c>
      <c r="G57" s="92">
        <f>SUM(G58:G60)</f>
        <v>0</v>
      </c>
      <c r="H57" s="92">
        <f>SUM(H58:H60)</f>
        <v>0</v>
      </c>
      <c r="I57" s="92">
        <f>SUM(I58:I60)</f>
        <v>0</v>
      </c>
    </row>
    <row r="58" spans="1:9" x14ac:dyDescent="0.25">
      <c r="A58" s="76"/>
      <c r="B58" s="205"/>
      <c r="C58" s="38" t="s">
        <v>70</v>
      </c>
      <c r="D58" s="90">
        <f>+E58+F58+G58+H58+I58</f>
        <v>0</v>
      </c>
      <c r="E58" s="90"/>
      <c r="F58" s="90"/>
      <c r="G58" s="90"/>
      <c r="H58" s="90"/>
      <c r="I58" s="90"/>
    </row>
    <row r="59" spans="1:9" ht="30" x14ac:dyDescent="0.25">
      <c r="A59" s="76"/>
      <c r="B59" s="205"/>
      <c r="C59" s="38" t="s">
        <v>69</v>
      </c>
      <c r="D59" s="90">
        <f>+E59+F59+G59+H59+I59</f>
        <v>10000</v>
      </c>
      <c r="E59" s="90">
        <v>10000</v>
      </c>
      <c r="F59" s="90">
        <v>0</v>
      </c>
      <c r="G59" s="90">
        <v>0</v>
      </c>
      <c r="H59" s="90">
        <v>0</v>
      </c>
      <c r="I59" s="90">
        <v>0</v>
      </c>
    </row>
    <row r="60" spans="1:9" x14ac:dyDescent="0.25">
      <c r="A60" s="76"/>
      <c r="B60" s="204"/>
      <c r="C60" s="38" t="s">
        <v>68</v>
      </c>
      <c r="D60" s="90">
        <f>+E60+F60+G60+H60+I60</f>
        <v>0</v>
      </c>
      <c r="E60" s="90"/>
      <c r="F60" s="90"/>
      <c r="G60" s="90"/>
      <c r="H60" s="90"/>
      <c r="I60" s="90"/>
    </row>
    <row r="61" spans="1:9" x14ac:dyDescent="0.25">
      <c r="A61" s="76" t="s">
        <v>240</v>
      </c>
      <c r="B61" s="203" t="s">
        <v>264</v>
      </c>
      <c r="C61" s="71" t="s">
        <v>71</v>
      </c>
      <c r="D61" s="92">
        <v>69</v>
      </c>
      <c r="E61" s="92">
        <v>69</v>
      </c>
      <c r="F61" s="92">
        <f>SUM(F62:F64)</f>
        <v>0</v>
      </c>
      <c r="G61" s="92">
        <f>SUM(G62:G64)</f>
        <v>0</v>
      </c>
      <c r="H61" s="92">
        <f>SUM(H62:H64)</f>
        <v>0</v>
      </c>
      <c r="I61" s="92">
        <f>SUM(I62:I64)</f>
        <v>0</v>
      </c>
    </row>
    <row r="62" spans="1:9" x14ac:dyDescent="0.25">
      <c r="A62" s="76"/>
      <c r="B62" s="202"/>
      <c r="C62" s="38" t="s">
        <v>70</v>
      </c>
      <c r="D62" s="90">
        <v>69</v>
      </c>
      <c r="E62" s="90">
        <v>69</v>
      </c>
      <c r="F62" s="90"/>
      <c r="G62" s="90"/>
      <c r="H62" s="90"/>
      <c r="I62" s="90"/>
    </row>
    <row r="63" spans="1:9" ht="30" x14ac:dyDescent="0.25">
      <c r="A63" s="76"/>
      <c r="B63" s="202"/>
      <c r="C63" s="38" t="s">
        <v>69</v>
      </c>
      <c r="D63" s="92">
        <f>+E63+F63+G63+H63+I63</f>
        <v>0</v>
      </c>
      <c r="E63" s="92">
        <f>SUM(E64:E66)</f>
        <v>0</v>
      </c>
      <c r="F63" s="92">
        <f>SUM(F64:F66)</f>
        <v>0</v>
      </c>
      <c r="G63" s="92">
        <f>SUM(G64:G66)</f>
        <v>0</v>
      </c>
      <c r="H63" s="92">
        <f>SUM(H64:H66)</f>
        <v>0</v>
      </c>
      <c r="I63" s="92">
        <f>SUM(I64:I66)</f>
        <v>0</v>
      </c>
    </row>
    <row r="64" spans="1:9" x14ac:dyDescent="0.25">
      <c r="A64" s="76"/>
      <c r="B64" s="202"/>
      <c r="C64" s="38" t="s">
        <v>68</v>
      </c>
      <c r="D64" s="90">
        <f>+E64+F64+G64+H64+I64</f>
        <v>0</v>
      </c>
      <c r="E64" s="92">
        <f>SUM(E65:E67)</f>
        <v>0</v>
      </c>
      <c r="F64" s="90">
        <f>E64</f>
        <v>0</v>
      </c>
      <c r="G64" s="90">
        <f>F64</f>
        <v>0</v>
      </c>
      <c r="H64" s="90">
        <f>G64</f>
        <v>0</v>
      </c>
      <c r="I64" s="90">
        <f>H64</f>
        <v>0</v>
      </c>
    </row>
    <row r="65" spans="1:9" x14ac:dyDescent="0.25">
      <c r="A65" s="76" t="s">
        <v>238</v>
      </c>
      <c r="B65" s="203" t="s">
        <v>263</v>
      </c>
      <c r="C65" s="71" t="s">
        <v>71</v>
      </c>
      <c r="D65" s="92">
        <f>+E65+F65+G65+H65+I65</f>
        <v>0</v>
      </c>
      <c r="E65" s="92">
        <f>SUM(E66:E68)</f>
        <v>0</v>
      </c>
      <c r="F65" s="92">
        <f>SUM(F66:F68)</f>
        <v>0</v>
      </c>
      <c r="G65" s="92">
        <f>SUM(G66:G68)</f>
        <v>0</v>
      </c>
      <c r="H65" s="92">
        <f>SUM(H66:H68)</f>
        <v>0</v>
      </c>
      <c r="I65" s="92">
        <f>SUM(I66:I68)</f>
        <v>0</v>
      </c>
    </row>
    <row r="66" spans="1:9" x14ac:dyDescent="0.25">
      <c r="A66" s="76"/>
      <c r="B66" s="202" t="s">
        <v>262</v>
      </c>
      <c r="C66" s="38" t="s">
        <v>70</v>
      </c>
      <c r="D66" s="90">
        <f>+E66+F66+G66+H66+I66</f>
        <v>0</v>
      </c>
      <c r="E66" s="92">
        <f>SUM(E67:E69)</f>
        <v>0</v>
      </c>
      <c r="F66" s="90">
        <f>E66</f>
        <v>0</v>
      </c>
      <c r="G66" s="90">
        <f>F66</f>
        <v>0</v>
      </c>
      <c r="H66" s="90">
        <f>G66</f>
        <v>0</v>
      </c>
      <c r="I66" s="90">
        <f>H66</f>
        <v>0</v>
      </c>
    </row>
    <row r="67" spans="1:9" ht="30" x14ac:dyDescent="0.25">
      <c r="A67" s="76"/>
      <c r="B67" s="202" t="s">
        <v>262</v>
      </c>
      <c r="C67" s="38" t="s">
        <v>69</v>
      </c>
      <c r="D67" s="90">
        <f>+E67+F67+G67+H67+I67</f>
        <v>0</v>
      </c>
      <c r="E67" s="92">
        <f>SUM(E68:E70)</f>
        <v>0</v>
      </c>
      <c r="F67" s="90">
        <f>E67</f>
        <v>0</v>
      </c>
      <c r="G67" s="90">
        <f>F67</f>
        <v>0</v>
      </c>
      <c r="H67" s="90">
        <f>G67</f>
        <v>0</v>
      </c>
      <c r="I67" s="90">
        <f>H67</f>
        <v>0</v>
      </c>
    </row>
    <row r="68" spans="1:9" x14ac:dyDescent="0.25">
      <c r="A68" s="76"/>
      <c r="B68" s="202" t="s">
        <v>262</v>
      </c>
      <c r="C68" s="38" t="s">
        <v>68</v>
      </c>
      <c r="D68" s="90">
        <f>+E68+F68+G68+H68+I68</f>
        <v>0</v>
      </c>
      <c r="E68" s="92">
        <f>SUM(E69:E71)</f>
        <v>0</v>
      </c>
      <c r="F68" s="90">
        <f>E68</f>
        <v>0</v>
      </c>
      <c r="G68" s="90">
        <f>F68</f>
        <v>0</v>
      </c>
      <c r="H68" s="90">
        <f>G68</f>
        <v>0</v>
      </c>
      <c r="I68" s="90">
        <f>H68</f>
        <v>0</v>
      </c>
    </row>
    <row r="69" spans="1:9" ht="31.5" customHeight="1" x14ac:dyDescent="0.25">
      <c r="A69" s="76" t="s">
        <v>261</v>
      </c>
      <c r="B69" s="179" t="s">
        <v>37</v>
      </c>
      <c r="C69" s="155"/>
      <c r="D69" s="201" t="s">
        <v>260</v>
      </c>
      <c r="E69" s="200"/>
      <c r="F69" s="200"/>
      <c r="G69" s="200"/>
      <c r="H69" s="200"/>
      <c r="I69" s="199"/>
    </row>
    <row r="70" spans="1:9" x14ac:dyDescent="0.25">
      <c r="A70" s="76"/>
      <c r="B70" s="178"/>
      <c r="C70" s="151"/>
      <c r="D70" s="198"/>
      <c r="E70" s="197"/>
      <c r="F70" s="197"/>
      <c r="G70" s="197"/>
      <c r="H70" s="197"/>
      <c r="I70" s="196"/>
    </row>
    <row r="71" spans="1:9" x14ac:dyDescent="0.25">
      <c r="A71" s="76"/>
      <c r="B71" s="178"/>
      <c r="C71" s="151"/>
      <c r="D71" s="198"/>
      <c r="E71" s="197"/>
      <c r="F71" s="197"/>
      <c r="G71" s="197"/>
      <c r="H71" s="197"/>
      <c r="I71" s="196"/>
    </row>
    <row r="72" spans="1:9" x14ac:dyDescent="0.25">
      <c r="A72" s="76"/>
      <c r="B72" s="177"/>
      <c r="C72" s="147"/>
      <c r="D72" s="195"/>
      <c r="E72" s="194"/>
      <c r="F72" s="194"/>
      <c r="G72" s="194"/>
      <c r="H72" s="194"/>
      <c r="I72" s="193"/>
    </row>
    <row r="73" spans="1:9" ht="19.5" hidden="1" customHeight="1" outlineLevel="1" x14ac:dyDescent="0.25">
      <c r="A73" s="76" t="s">
        <v>78</v>
      </c>
      <c r="B73" s="75" t="s">
        <v>259</v>
      </c>
      <c r="C73" s="73"/>
      <c r="D73" s="74"/>
      <c r="E73" s="74"/>
      <c r="F73" s="74"/>
      <c r="G73" s="74"/>
      <c r="H73" s="74"/>
      <c r="I73" s="74"/>
    </row>
    <row r="74" spans="1:9" ht="19.5" hidden="1" customHeight="1" outlineLevel="1" x14ac:dyDescent="0.25">
      <c r="A74" s="76"/>
      <c r="B74" s="75"/>
      <c r="C74" s="73"/>
      <c r="D74" s="74"/>
      <c r="E74" s="74"/>
      <c r="F74" s="74"/>
      <c r="G74" s="74"/>
      <c r="H74" s="74"/>
      <c r="I74" s="74"/>
    </row>
    <row r="75" spans="1:9" ht="19.5" hidden="1" customHeight="1" outlineLevel="1" x14ac:dyDescent="0.25">
      <c r="A75" s="76"/>
      <c r="B75" s="75"/>
      <c r="C75" s="73"/>
      <c r="D75" s="74"/>
      <c r="E75" s="74"/>
      <c r="F75" s="74"/>
      <c r="G75" s="74"/>
      <c r="H75" s="74"/>
      <c r="I75" s="74"/>
    </row>
    <row r="76" spans="1:9" ht="19.5" hidden="1" customHeight="1" outlineLevel="1" x14ac:dyDescent="0.25">
      <c r="A76" s="76"/>
      <c r="B76" s="75"/>
      <c r="C76" s="73"/>
      <c r="D76" s="74"/>
      <c r="E76" s="74"/>
      <c r="F76" s="74"/>
      <c r="G76" s="74"/>
      <c r="H76" s="74"/>
      <c r="I76" s="74"/>
    </row>
    <row r="77" spans="1:9" ht="31.5" customHeight="1" collapsed="1" x14ac:dyDescent="0.25">
      <c r="A77" s="76" t="s">
        <v>258</v>
      </c>
      <c r="B77" s="179" t="s">
        <v>42</v>
      </c>
      <c r="C77" s="73"/>
      <c r="D77" s="201" t="s">
        <v>257</v>
      </c>
      <c r="E77" s="200"/>
      <c r="F77" s="200"/>
      <c r="G77" s="200"/>
      <c r="H77" s="200"/>
      <c r="I77" s="199"/>
    </row>
    <row r="78" spans="1:9" x14ac:dyDescent="0.25">
      <c r="A78" s="76"/>
      <c r="B78" s="178"/>
      <c r="C78" s="73"/>
      <c r="D78" s="198"/>
      <c r="E78" s="197"/>
      <c r="F78" s="197"/>
      <c r="G78" s="197"/>
      <c r="H78" s="197"/>
      <c r="I78" s="196"/>
    </row>
    <row r="79" spans="1:9" x14ac:dyDescent="0.25">
      <c r="A79" s="76"/>
      <c r="B79" s="178"/>
      <c r="C79" s="73"/>
      <c r="D79" s="198"/>
      <c r="E79" s="197"/>
      <c r="F79" s="197"/>
      <c r="G79" s="197"/>
      <c r="H79" s="197"/>
      <c r="I79" s="196"/>
    </row>
    <row r="80" spans="1:9" x14ac:dyDescent="0.25">
      <c r="A80" s="76"/>
      <c r="B80" s="177"/>
      <c r="C80" s="73"/>
      <c r="D80" s="195"/>
      <c r="E80" s="194"/>
      <c r="F80" s="194"/>
      <c r="G80" s="194"/>
      <c r="H80" s="194"/>
      <c r="I80" s="193"/>
    </row>
    <row r="81" spans="1:9" outlineLevel="1" x14ac:dyDescent="0.25">
      <c r="A81" s="76" t="s">
        <v>75</v>
      </c>
      <c r="B81" s="75" t="s">
        <v>257</v>
      </c>
      <c r="C81" s="73"/>
      <c r="D81" s="74" t="s">
        <v>73</v>
      </c>
      <c r="E81" s="74"/>
      <c r="F81" s="74"/>
      <c r="G81" s="74"/>
      <c r="H81" s="74"/>
      <c r="I81" s="74"/>
    </row>
    <row r="82" spans="1:9" outlineLevel="1" x14ac:dyDescent="0.25">
      <c r="A82" s="76"/>
      <c r="B82" s="75"/>
      <c r="C82" s="73"/>
      <c r="D82" s="74"/>
      <c r="E82" s="74"/>
      <c r="F82" s="74"/>
      <c r="G82" s="74"/>
      <c r="H82" s="74"/>
      <c r="I82" s="74"/>
    </row>
    <row r="83" spans="1:9" outlineLevel="1" x14ac:dyDescent="0.25">
      <c r="A83" s="76"/>
      <c r="B83" s="75"/>
      <c r="C83" s="73"/>
      <c r="D83" s="74"/>
      <c r="E83" s="74"/>
      <c r="F83" s="74"/>
      <c r="G83" s="74"/>
      <c r="H83" s="74"/>
      <c r="I83" s="74"/>
    </row>
    <row r="84" spans="1:9" outlineLevel="1" x14ac:dyDescent="0.25">
      <c r="A84" s="76"/>
      <c r="B84" s="75"/>
      <c r="C84" s="73"/>
      <c r="D84" s="74"/>
      <c r="E84" s="74"/>
      <c r="F84" s="74"/>
      <c r="G84" s="74"/>
      <c r="H84" s="74"/>
      <c r="I84" s="74"/>
    </row>
    <row r="85" spans="1:9" s="94" customFormat="1" x14ac:dyDescent="0.25">
      <c r="A85" s="187"/>
      <c r="B85" s="187"/>
      <c r="C85" s="187"/>
      <c r="D85" s="187"/>
      <c r="E85" s="187"/>
      <c r="F85" s="187"/>
      <c r="G85" s="187"/>
      <c r="H85" s="187"/>
      <c r="I85" s="187"/>
    </row>
    <row r="86" spans="1:9" s="122" customFormat="1" outlineLevel="1" x14ac:dyDescent="0.25">
      <c r="A86" s="79"/>
      <c r="B86" s="93" t="s">
        <v>256</v>
      </c>
      <c r="C86" s="96" t="s">
        <v>71</v>
      </c>
      <c r="D86" s="192">
        <f>SUM(E86:I86)</f>
        <v>3800</v>
      </c>
      <c r="E86" s="192">
        <f>SUM(E87:E89)</f>
        <v>600</v>
      </c>
      <c r="F86" s="192">
        <f>SUM(F87:F89)</f>
        <v>800</v>
      </c>
      <c r="G86" s="192">
        <f>SUM(G87:G89)</f>
        <v>800</v>
      </c>
      <c r="H86" s="192">
        <f>SUM(H87:H89)</f>
        <v>800</v>
      </c>
      <c r="I86" s="192">
        <f>SUM(I87:I89)</f>
        <v>800</v>
      </c>
    </row>
    <row r="87" spans="1:9" s="94" customFormat="1" outlineLevel="1" x14ac:dyDescent="0.25">
      <c r="A87" s="79"/>
      <c r="B87" s="93"/>
      <c r="C87" s="38" t="s">
        <v>70</v>
      </c>
      <c r="D87" s="190">
        <f>SUM(E87:I87)</f>
        <v>500</v>
      </c>
      <c r="E87" s="189">
        <f>E116+E124+E141+E153+E157+E183+E161+E170+E174+E179</f>
        <v>100</v>
      </c>
      <c r="F87" s="189">
        <f>F116+F124+F141+F153+F157+F183+F161+F170+F174+F179</f>
        <v>100</v>
      </c>
      <c r="G87" s="189">
        <f>G116+G124+G141+G153+G157+G183+G161+G170+G174+G179</f>
        <v>100</v>
      </c>
      <c r="H87" s="189">
        <f>H116+H124+H141+H153+H157+H183+H161+H170+H174+H179</f>
        <v>100</v>
      </c>
      <c r="I87" s="189">
        <f>I116+I124+I141+I153+I157+I183+I161+I170+I174+I179</f>
        <v>100</v>
      </c>
    </row>
    <row r="88" spans="1:9" s="94" customFormat="1" ht="30" outlineLevel="1" x14ac:dyDescent="0.25">
      <c r="A88" s="79"/>
      <c r="B88" s="93"/>
      <c r="C88" s="38" t="s">
        <v>69</v>
      </c>
      <c r="D88" s="191">
        <f>SUM(E88:I88)</f>
        <v>0</v>
      </c>
      <c r="E88" s="189">
        <f>E117+E125+E142+E154+E158+E184+E162+E171+E175+E180</f>
        <v>0</v>
      </c>
      <c r="F88" s="189">
        <f>F117+F125+F142+F154+F158+F184+F162+F171+F175+F180</f>
        <v>0</v>
      </c>
      <c r="G88" s="189">
        <f>G117+G125+G142+G154+G158+G184+G162+G171+G175+G180</f>
        <v>0</v>
      </c>
      <c r="H88" s="189">
        <f>H117+H125+H142+H154+H158+H184+H162+H171+H175+H180</f>
        <v>0</v>
      </c>
      <c r="I88" s="189">
        <f>I117+I125+I142+I154+I158+I184+I162+I171+I175+I180</f>
        <v>0</v>
      </c>
    </row>
    <row r="89" spans="1:9" s="94" customFormat="1" outlineLevel="1" x14ac:dyDescent="0.25">
      <c r="A89" s="79"/>
      <c r="B89" s="93"/>
      <c r="C89" s="38" t="s">
        <v>68</v>
      </c>
      <c r="D89" s="190">
        <f>SUM(E89:I89)</f>
        <v>3300</v>
      </c>
      <c r="E89" s="189">
        <f>E118+E126+E151+E155+E159+E185+E163+E172+E176+E181+E167</f>
        <v>500</v>
      </c>
      <c r="F89" s="189">
        <f>F118+F126+F151+F155+F159+F185+F163+F172+F176+F181+F167</f>
        <v>700</v>
      </c>
      <c r="G89" s="189">
        <f>G118+G126+G151+G155+G159+G185+G163+G172+G176+G181+G167</f>
        <v>700</v>
      </c>
      <c r="H89" s="189">
        <f>H118+H126+H151+H155+H159+H185+H163+H172+H176+H181+H167</f>
        <v>700</v>
      </c>
      <c r="I89" s="189">
        <f>I118+I126+I151+I155+I159+I185+I163+I172+I176+I181+I167</f>
        <v>700</v>
      </c>
    </row>
    <row r="90" spans="1:9" s="94" customFormat="1" outlineLevel="1" x14ac:dyDescent="0.25">
      <c r="A90" s="77" t="s">
        <v>255</v>
      </c>
      <c r="B90" s="77"/>
      <c r="C90" s="77"/>
      <c r="D90" s="77"/>
      <c r="E90" s="77"/>
      <c r="F90" s="77"/>
      <c r="G90" s="77"/>
      <c r="H90" s="77"/>
      <c r="I90" s="77"/>
    </row>
    <row r="91" spans="1:9" s="94" customFormat="1" outlineLevel="1" x14ac:dyDescent="0.25">
      <c r="A91" s="188" t="s">
        <v>84</v>
      </c>
      <c r="B91" s="75" t="s">
        <v>254</v>
      </c>
      <c r="C91" s="73"/>
      <c r="D91" s="74" t="s">
        <v>73</v>
      </c>
      <c r="E91" s="74"/>
      <c r="F91" s="74"/>
      <c r="G91" s="74"/>
      <c r="H91" s="74"/>
      <c r="I91" s="74"/>
    </row>
    <row r="92" spans="1:9" s="94" customFormat="1" outlineLevel="1" x14ac:dyDescent="0.25">
      <c r="A92" s="188"/>
      <c r="B92" s="75"/>
      <c r="C92" s="73"/>
      <c r="D92" s="74"/>
      <c r="E92" s="74"/>
      <c r="F92" s="74"/>
      <c r="G92" s="74"/>
      <c r="H92" s="74"/>
      <c r="I92" s="74"/>
    </row>
    <row r="93" spans="1:9" s="94" customFormat="1" outlineLevel="1" x14ac:dyDescent="0.25">
      <c r="A93" s="188"/>
      <c r="B93" s="75"/>
      <c r="C93" s="73"/>
      <c r="D93" s="74"/>
      <c r="E93" s="74"/>
      <c r="F93" s="74"/>
      <c r="G93" s="74"/>
      <c r="H93" s="74"/>
      <c r="I93" s="74"/>
    </row>
    <row r="94" spans="1:9" s="94" customFormat="1" outlineLevel="1" x14ac:dyDescent="0.25">
      <c r="A94" s="188"/>
      <c r="B94" s="75"/>
      <c r="C94" s="73"/>
      <c r="D94" s="74"/>
      <c r="E94" s="74"/>
      <c r="F94" s="74"/>
      <c r="G94" s="74"/>
      <c r="H94" s="74"/>
      <c r="I94" s="74"/>
    </row>
    <row r="95" spans="1:9" s="94" customFormat="1" outlineLevel="1" x14ac:dyDescent="0.25">
      <c r="A95" s="188" t="s">
        <v>96</v>
      </c>
      <c r="B95" s="75" t="s">
        <v>253</v>
      </c>
      <c r="C95" s="73"/>
      <c r="D95" s="74" t="s">
        <v>73</v>
      </c>
      <c r="E95" s="74"/>
      <c r="F95" s="74"/>
      <c r="G95" s="74"/>
      <c r="H95" s="74"/>
      <c r="I95" s="74"/>
    </row>
    <row r="96" spans="1:9" s="94" customFormat="1" outlineLevel="1" x14ac:dyDescent="0.25">
      <c r="A96" s="188"/>
      <c r="B96" s="75"/>
      <c r="C96" s="73"/>
      <c r="D96" s="74"/>
      <c r="E96" s="74"/>
      <c r="F96" s="74"/>
      <c r="G96" s="74"/>
      <c r="H96" s="74"/>
      <c r="I96" s="74"/>
    </row>
    <row r="97" spans="1:9" s="94" customFormat="1" outlineLevel="1" x14ac:dyDescent="0.25">
      <c r="A97" s="188"/>
      <c r="B97" s="75"/>
      <c r="C97" s="73"/>
      <c r="D97" s="74"/>
      <c r="E97" s="74"/>
      <c r="F97" s="74"/>
      <c r="G97" s="74"/>
      <c r="H97" s="74"/>
      <c r="I97" s="74"/>
    </row>
    <row r="98" spans="1:9" s="94" customFormat="1" outlineLevel="1" x14ac:dyDescent="0.25">
      <c r="A98" s="188"/>
      <c r="B98" s="75"/>
      <c r="C98" s="73"/>
      <c r="D98" s="74"/>
      <c r="E98" s="74"/>
      <c r="F98" s="74"/>
      <c r="G98" s="74"/>
      <c r="H98" s="74"/>
      <c r="I98" s="74"/>
    </row>
    <row r="99" spans="1:9" s="94" customFormat="1" outlineLevel="1" x14ac:dyDescent="0.25">
      <c r="A99" s="188" t="s">
        <v>94</v>
      </c>
      <c r="B99" s="75" t="s">
        <v>252</v>
      </c>
      <c r="C99" s="73"/>
      <c r="D99" s="74" t="s">
        <v>73</v>
      </c>
      <c r="E99" s="74"/>
      <c r="F99" s="74"/>
      <c r="G99" s="74"/>
      <c r="H99" s="74"/>
      <c r="I99" s="74"/>
    </row>
    <row r="100" spans="1:9" s="94" customFormat="1" outlineLevel="1" x14ac:dyDescent="0.25">
      <c r="A100" s="188"/>
      <c r="B100" s="75"/>
      <c r="C100" s="73"/>
      <c r="D100" s="74"/>
      <c r="E100" s="74"/>
      <c r="F100" s="74"/>
      <c r="G100" s="74"/>
      <c r="H100" s="74"/>
      <c r="I100" s="74"/>
    </row>
    <row r="101" spans="1:9" s="94" customFormat="1" outlineLevel="1" x14ac:dyDescent="0.25">
      <c r="A101" s="188"/>
      <c r="B101" s="75"/>
      <c r="C101" s="73"/>
      <c r="D101" s="74"/>
      <c r="E101" s="74"/>
      <c r="F101" s="74"/>
      <c r="G101" s="74"/>
      <c r="H101" s="74"/>
      <c r="I101" s="74"/>
    </row>
    <row r="102" spans="1:9" s="94" customFormat="1" outlineLevel="1" x14ac:dyDescent="0.25">
      <c r="A102" s="188"/>
      <c r="B102" s="75"/>
      <c r="C102" s="73"/>
      <c r="D102" s="74"/>
      <c r="E102" s="74"/>
      <c r="F102" s="74"/>
      <c r="G102" s="74"/>
      <c r="H102" s="74"/>
      <c r="I102" s="74"/>
    </row>
    <row r="103" spans="1:9" s="94" customFormat="1" outlineLevel="1" x14ac:dyDescent="0.25">
      <c r="A103" s="188" t="s">
        <v>124</v>
      </c>
      <c r="B103" s="75" t="s">
        <v>251</v>
      </c>
      <c r="C103" s="73"/>
      <c r="D103" s="74" t="s">
        <v>73</v>
      </c>
      <c r="E103" s="74"/>
      <c r="F103" s="74"/>
      <c r="G103" s="74"/>
      <c r="H103" s="74"/>
      <c r="I103" s="74"/>
    </row>
    <row r="104" spans="1:9" s="94" customFormat="1" outlineLevel="1" x14ac:dyDescent="0.25">
      <c r="A104" s="188"/>
      <c r="B104" s="75"/>
      <c r="C104" s="73"/>
      <c r="D104" s="74"/>
      <c r="E104" s="74"/>
      <c r="F104" s="74"/>
      <c r="G104" s="74"/>
      <c r="H104" s="74"/>
      <c r="I104" s="74"/>
    </row>
    <row r="105" spans="1:9" s="94" customFormat="1" outlineLevel="1" x14ac:dyDescent="0.25">
      <c r="A105" s="188"/>
      <c r="B105" s="75"/>
      <c r="C105" s="73"/>
      <c r="D105" s="74"/>
      <c r="E105" s="74"/>
      <c r="F105" s="74"/>
      <c r="G105" s="74"/>
      <c r="H105" s="74"/>
      <c r="I105" s="74"/>
    </row>
    <row r="106" spans="1:9" s="94" customFormat="1" outlineLevel="1" x14ac:dyDescent="0.25">
      <c r="A106" s="188"/>
      <c r="B106" s="75"/>
      <c r="C106" s="73"/>
      <c r="D106" s="74"/>
      <c r="E106" s="74"/>
      <c r="F106" s="74"/>
      <c r="G106" s="74"/>
      <c r="H106" s="74"/>
      <c r="I106" s="74"/>
    </row>
    <row r="107" spans="1:9" s="94" customFormat="1" outlineLevel="1" x14ac:dyDescent="0.25">
      <c r="A107" s="188" t="s">
        <v>122</v>
      </c>
      <c r="B107" s="75" t="s">
        <v>250</v>
      </c>
      <c r="C107" s="73"/>
      <c r="D107" s="74" t="s">
        <v>73</v>
      </c>
      <c r="E107" s="74"/>
      <c r="F107" s="74"/>
      <c r="G107" s="74"/>
      <c r="H107" s="74"/>
      <c r="I107" s="74"/>
    </row>
    <row r="108" spans="1:9" s="94" customFormat="1" outlineLevel="1" x14ac:dyDescent="0.25">
      <c r="A108" s="188"/>
      <c r="B108" s="75"/>
      <c r="C108" s="73"/>
      <c r="D108" s="74"/>
      <c r="E108" s="74"/>
      <c r="F108" s="74"/>
      <c r="G108" s="74"/>
      <c r="H108" s="74"/>
      <c r="I108" s="74"/>
    </row>
    <row r="109" spans="1:9" s="94" customFormat="1" outlineLevel="1" x14ac:dyDescent="0.25">
      <c r="A109" s="188"/>
      <c r="B109" s="75"/>
      <c r="C109" s="73"/>
      <c r="D109" s="74"/>
      <c r="E109" s="74"/>
      <c r="F109" s="74"/>
      <c r="G109" s="74"/>
      <c r="H109" s="74"/>
      <c r="I109" s="74"/>
    </row>
    <row r="110" spans="1:9" s="94" customFormat="1" outlineLevel="1" x14ac:dyDescent="0.25">
      <c r="A110" s="188"/>
      <c r="B110" s="75"/>
      <c r="C110" s="73"/>
      <c r="D110" s="74"/>
      <c r="E110" s="74"/>
      <c r="F110" s="74"/>
      <c r="G110" s="74"/>
      <c r="H110" s="74"/>
      <c r="I110" s="74"/>
    </row>
    <row r="111" spans="1:9" s="94" customFormat="1" outlineLevel="1" x14ac:dyDescent="0.25">
      <c r="A111" s="188" t="s">
        <v>120</v>
      </c>
      <c r="B111" s="75" t="s">
        <v>249</v>
      </c>
      <c r="C111" s="73"/>
      <c r="D111" s="74" t="s">
        <v>73</v>
      </c>
      <c r="E111" s="74"/>
      <c r="F111" s="74"/>
      <c r="G111" s="74"/>
      <c r="H111" s="74"/>
      <c r="I111" s="74"/>
    </row>
    <row r="112" spans="1:9" s="94" customFormat="1" outlineLevel="1" x14ac:dyDescent="0.25">
      <c r="A112" s="188"/>
      <c r="B112" s="75"/>
      <c r="C112" s="73"/>
      <c r="D112" s="74"/>
      <c r="E112" s="74"/>
      <c r="F112" s="74"/>
      <c r="G112" s="74"/>
      <c r="H112" s="74"/>
      <c r="I112" s="74"/>
    </row>
    <row r="113" spans="1:9" s="94" customFormat="1" outlineLevel="1" x14ac:dyDescent="0.25">
      <c r="A113" s="188"/>
      <c r="B113" s="75"/>
      <c r="C113" s="73"/>
      <c r="D113" s="74"/>
      <c r="E113" s="74"/>
      <c r="F113" s="74"/>
      <c r="G113" s="74"/>
      <c r="H113" s="74"/>
      <c r="I113" s="74"/>
    </row>
    <row r="114" spans="1:9" s="122" customFormat="1" outlineLevel="1" x14ac:dyDescent="0.25">
      <c r="A114" s="188"/>
      <c r="B114" s="75"/>
      <c r="C114" s="73"/>
      <c r="D114" s="74"/>
      <c r="E114" s="74"/>
      <c r="F114" s="74"/>
      <c r="G114" s="74"/>
      <c r="H114" s="74"/>
      <c r="I114" s="74"/>
    </row>
    <row r="115" spans="1:9" s="122" customFormat="1" outlineLevel="1" x14ac:dyDescent="0.25">
      <c r="A115" s="188" t="s">
        <v>118</v>
      </c>
      <c r="B115" s="75" t="s">
        <v>248</v>
      </c>
      <c r="C115" s="96" t="s">
        <v>71</v>
      </c>
      <c r="D115" s="92">
        <f>E115+F115+G115+H115+I115</f>
        <v>250</v>
      </c>
      <c r="E115" s="92">
        <f>SUM(E116:E118)</f>
        <v>50</v>
      </c>
      <c r="F115" s="92">
        <f>SUM(F116:F118)</f>
        <v>50</v>
      </c>
      <c r="G115" s="92">
        <f>SUM(G116:G118)</f>
        <v>50</v>
      </c>
      <c r="H115" s="92">
        <f>SUM(H116:H118)</f>
        <v>50</v>
      </c>
      <c r="I115" s="92">
        <f>SUM(I116:I118)</f>
        <v>50</v>
      </c>
    </row>
    <row r="116" spans="1:9" s="122" customFormat="1" outlineLevel="1" x14ac:dyDescent="0.25">
      <c r="A116" s="188"/>
      <c r="B116" s="75"/>
      <c r="C116" s="96" t="s">
        <v>70</v>
      </c>
      <c r="D116" s="92">
        <f>E116+F116+G116+H116+I116</f>
        <v>0</v>
      </c>
      <c r="E116" s="90">
        <v>0</v>
      </c>
      <c r="F116" s="90">
        <f>+E116</f>
        <v>0</v>
      </c>
      <c r="G116" s="90">
        <f>+F116</f>
        <v>0</v>
      </c>
      <c r="H116" s="90">
        <f>+G116</f>
        <v>0</v>
      </c>
      <c r="I116" s="90">
        <f>+H116</f>
        <v>0</v>
      </c>
    </row>
    <row r="117" spans="1:9" s="122" customFormat="1" ht="30" outlineLevel="1" x14ac:dyDescent="0.25">
      <c r="A117" s="188"/>
      <c r="B117" s="75"/>
      <c r="C117" s="96" t="s">
        <v>69</v>
      </c>
      <c r="D117" s="92">
        <f>E117+F117+G117+H117+I117</f>
        <v>0</v>
      </c>
      <c r="E117" s="90">
        <f>+E116</f>
        <v>0</v>
      </c>
      <c r="F117" s="90">
        <f>+F116</f>
        <v>0</v>
      </c>
      <c r="G117" s="90">
        <f>+G116</f>
        <v>0</v>
      </c>
      <c r="H117" s="90">
        <f>+H116</f>
        <v>0</v>
      </c>
      <c r="I117" s="90">
        <f>+I116</f>
        <v>0</v>
      </c>
    </row>
    <row r="118" spans="1:9" s="122" customFormat="1" outlineLevel="1" x14ac:dyDescent="0.25">
      <c r="A118" s="188"/>
      <c r="B118" s="75"/>
      <c r="C118" s="96" t="s">
        <v>68</v>
      </c>
      <c r="D118" s="90">
        <f>E118+F118+G118+H118+I118</f>
        <v>250</v>
      </c>
      <c r="E118" s="90">
        <v>50</v>
      </c>
      <c r="F118" s="90">
        <f>E118</f>
        <v>50</v>
      </c>
      <c r="G118" s="90">
        <f>F118</f>
        <v>50</v>
      </c>
      <c r="H118" s="90">
        <f>G118</f>
        <v>50</v>
      </c>
      <c r="I118" s="90">
        <f>H118</f>
        <v>50</v>
      </c>
    </row>
    <row r="119" spans="1:9" s="122" customFormat="1" outlineLevel="1" x14ac:dyDescent="0.25">
      <c r="A119" s="188" t="s">
        <v>247</v>
      </c>
      <c r="B119" s="75" t="s">
        <v>246</v>
      </c>
      <c r="C119" s="78"/>
      <c r="D119" s="74" t="s">
        <v>73</v>
      </c>
      <c r="E119" s="74"/>
      <c r="F119" s="74"/>
      <c r="G119" s="74"/>
      <c r="H119" s="74"/>
      <c r="I119" s="74"/>
    </row>
    <row r="120" spans="1:9" s="122" customFormat="1" outlineLevel="1" x14ac:dyDescent="0.25">
      <c r="A120" s="188"/>
      <c r="B120" s="75"/>
      <c r="C120" s="78"/>
      <c r="D120" s="74"/>
      <c r="E120" s="74"/>
      <c r="F120" s="74"/>
      <c r="G120" s="74"/>
      <c r="H120" s="74"/>
      <c r="I120" s="74"/>
    </row>
    <row r="121" spans="1:9" s="122" customFormat="1" outlineLevel="1" x14ac:dyDescent="0.25">
      <c r="A121" s="188"/>
      <c r="B121" s="75"/>
      <c r="C121" s="78"/>
      <c r="D121" s="74"/>
      <c r="E121" s="74"/>
      <c r="F121" s="74"/>
      <c r="G121" s="74"/>
      <c r="H121" s="74"/>
      <c r="I121" s="74"/>
    </row>
    <row r="122" spans="1:9" s="122" customFormat="1" outlineLevel="1" x14ac:dyDescent="0.25">
      <c r="A122" s="188"/>
      <c r="B122" s="75"/>
      <c r="C122" s="78"/>
      <c r="D122" s="74"/>
      <c r="E122" s="74"/>
      <c r="F122" s="74"/>
      <c r="G122" s="74"/>
      <c r="H122" s="74"/>
      <c r="I122" s="74"/>
    </row>
    <row r="123" spans="1:9" s="122" customFormat="1" outlineLevel="1" x14ac:dyDescent="0.25">
      <c r="A123" s="188" t="s">
        <v>245</v>
      </c>
      <c r="B123" s="75" t="s">
        <v>244</v>
      </c>
      <c r="C123" s="96" t="s">
        <v>71</v>
      </c>
      <c r="D123" s="92">
        <f>E123+F123+G123+H123+I123</f>
        <v>250</v>
      </c>
      <c r="E123" s="92">
        <f>SUM(E124:E126)</f>
        <v>50</v>
      </c>
      <c r="F123" s="92">
        <f>SUM(F124:F126)</f>
        <v>50</v>
      </c>
      <c r="G123" s="92">
        <f>SUM(G124:G126)</f>
        <v>50</v>
      </c>
      <c r="H123" s="92">
        <f>SUM(H124:H126)</f>
        <v>50</v>
      </c>
      <c r="I123" s="92">
        <f>SUM(I124:I126)</f>
        <v>50</v>
      </c>
    </row>
    <row r="124" spans="1:9" s="122" customFormat="1" outlineLevel="1" x14ac:dyDescent="0.25">
      <c r="A124" s="188"/>
      <c r="B124" s="75"/>
      <c r="C124" s="96" t="s">
        <v>70</v>
      </c>
      <c r="D124" s="92">
        <f>E124+F124+G124+H124+I124</f>
        <v>0</v>
      </c>
      <c r="E124" s="90">
        <v>0</v>
      </c>
      <c r="F124" s="90">
        <v>0</v>
      </c>
      <c r="G124" s="90">
        <v>0</v>
      </c>
      <c r="H124" s="90">
        <v>0</v>
      </c>
      <c r="I124" s="90">
        <v>0</v>
      </c>
    </row>
    <row r="125" spans="1:9" s="122" customFormat="1" ht="30" outlineLevel="1" x14ac:dyDescent="0.25">
      <c r="A125" s="188"/>
      <c r="B125" s="75"/>
      <c r="C125" s="96" t="s">
        <v>69</v>
      </c>
      <c r="D125" s="92">
        <f>E125+F125+G125+H125+I125</f>
        <v>0</v>
      </c>
      <c r="E125" s="90">
        <f>+E124</f>
        <v>0</v>
      </c>
      <c r="F125" s="90">
        <f>+F124</f>
        <v>0</v>
      </c>
      <c r="G125" s="90">
        <f>+G124</f>
        <v>0</v>
      </c>
      <c r="H125" s="90">
        <f>+H124</f>
        <v>0</v>
      </c>
      <c r="I125" s="90">
        <f>+I124</f>
        <v>0</v>
      </c>
    </row>
    <row r="126" spans="1:9" s="122" customFormat="1" outlineLevel="1" x14ac:dyDescent="0.25">
      <c r="A126" s="188"/>
      <c r="B126" s="75"/>
      <c r="C126" s="96" t="s">
        <v>68</v>
      </c>
      <c r="D126" s="90">
        <f>E126+F126+G126+H126+I126</f>
        <v>250</v>
      </c>
      <c r="E126" s="90">
        <v>50</v>
      </c>
      <c r="F126" s="90">
        <v>50</v>
      </c>
      <c r="G126" s="90">
        <f>F126</f>
        <v>50</v>
      </c>
      <c r="H126" s="90">
        <f>G126</f>
        <v>50</v>
      </c>
      <c r="I126" s="90">
        <f>H126</f>
        <v>50</v>
      </c>
    </row>
    <row r="127" spans="1:9" s="122" customFormat="1" outlineLevel="1" x14ac:dyDescent="0.25">
      <c r="A127" s="77" t="s">
        <v>243</v>
      </c>
      <c r="B127" s="77"/>
      <c r="C127" s="77"/>
      <c r="D127" s="77"/>
      <c r="E127" s="77"/>
      <c r="F127" s="77"/>
      <c r="G127" s="77"/>
      <c r="H127" s="77"/>
      <c r="I127" s="77"/>
    </row>
    <row r="128" spans="1:9" s="122" customFormat="1" outlineLevel="1" x14ac:dyDescent="0.25">
      <c r="A128" s="188" t="s">
        <v>81</v>
      </c>
      <c r="B128" s="75" t="s">
        <v>242</v>
      </c>
      <c r="C128" s="78"/>
      <c r="D128" s="74" t="s">
        <v>73</v>
      </c>
      <c r="E128" s="74"/>
      <c r="F128" s="74"/>
      <c r="G128" s="74"/>
      <c r="H128" s="74"/>
      <c r="I128" s="74"/>
    </row>
    <row r="129" spans="1:9" s="122" customFormat="1" outlineLevel="1" x14ac:dyDescent="0.25">
      <c r="A129" s="188"/>
      <c r="B129" s="75"/>
      <c r="C129" s="78"/>
      <c r="D129" s="74"/>
      <c r="E129" s="74"/>
      <c r="F129" s="74"/>
      <c r="G129" s="74"/>
      <c r="H129" s="74"/>
      <c r="I129" s="74"/>
    </row>
    <row r="130" spans="1:9" s="122" customFormat="1" outlineLevel="1" x14ac:dyDescent="0.25">
      <c r="A130" s="188"/>
      <c r="B130" s="75"/>
      <c r="C130" s="78"/>
      <c r="D130" s="74"/>
      <c r="E130" s="74"/>
      <c r="F130" s="74"/>
      <c r="G130" s="74"/>
      <c r="H130" s="74"/>
      <c r="I130" s="74"/>
    </row>
    <row r="131" spans="1:9" s="122" customFormat="1" outlineLevel="1" x14ac:dyDescent="0.25">
      <c r="A131" s="188"/>
      <c r="B131" s="75"/>
      <c r="C131" s="78"/>
      <c r="D131" s="74"/>
      <c r="E131" s="74"/>
      <c r="F131" s="74"/>
      <c r="G131" s="74"/>
      <c r="H131" s="74"/>
      <c r="I131" s="74"/>
    </row>
    <row r="132" spans="1:9" s="122" customFormat="1" outlineLevel="1" x14ac:dyDescent="0.25">
      <c r="A132" s="188" t="s">
        <v>114</v>
      </c>
      <c r="B132" s="75" t="s">
        <v>241</v>
      </c>
      <c r="C132" s="78"/>
      <c r="D132" s="74" t="s">
        <v>73</v>
      </c>
      <c r="E132" s="74"/>
      <c r="F132" s="74"/>
      <c r="G132" s="74"/>
      <c r="H132" s="74"/>
      <c r="I132" s="74"/>
    </row>
    <row r="133" spans="1:9" s="122" customFormat="1" outlineLevel="1" x14ac:dyDescent="0.25">
      <c r="A133" s="188"/>
      <c r="B133" s="75"/>
      <c r="C133" s="78"/>
      <c r="D133" s="74"/>
      <c r="E133" s="74"/>
      <c r="F133" s="74"/>
      <c r="G133" s="74"/>
      <c r="H133" s="74"/>
      <c r="I133" s="74"/>
    </row>
    <row r="134" spans="1:9" s="122" customFormat="1" outlineLevel="1" x14ac:dyDescent="0.25">
      <c r="A134" s="188"/>
      <c r="B134" s="75"/>
      <c r="C134" s="78"/>
      <c r="D134" s="74"/>
      <c r="E134" s="74"/>
      <c r="F134" s="74"/>
      <c r="G134" s="74"/>
      <c r="H134" s="74"/>
      <c r="I134" s="74"/>
    </row>
    <row r="135" spans="1:9" s="122" customFormat="1" outlineLevel="1" x14ac:dyDescent="0.25">
      <c r="A135" s="188"/>
      <c r="B135" s="75"/>
      <c r="C135" s="78"/>
      <c r="D135" s="74"/>
      <c r="E135" s="74"/>
      <c r="F135" s="74"/>
      <c r="G135" s="74"/>
      <c r="H135" s="74"/>
      <c r="I135" s="74"/>
    </row>
    <row r="136" spans="1:9" s="122" customFormat="1" outlineLevel="1" x14ac:dyDescent="0.25">
      <c r="A136" s="188" t="s">
        <v>240</v>
      </c>
      <c r="B136" s="75" t="s">
        <v>239</v>
      </c>
      <c r="C136" s="78"/>
      <c r="D136" s="74" t="s">
        <v>73</v>
      </c>
      <c r="E136" s="74"/>
      <c r="F136" s="74"/>
      <c r="G136" s="74"/>
      <c r="H136" s="74"/>
      <c r="I136" s="74"/>
    </row>
    <row r="137" spans="1:9" s="122" customFormat="1" outlineLevel="1" x14ac:dyDescent="0.25">
      <c r="A137" s="188"/>
      <c r="B137" s="75"/>
      <c r="C137" s="78"/>
      <c r="D137" s="74"/>
      <c r="E137" s="74"/>
      <c r="F137" s="74"/>
      <c r="G137" s="74"/>
      <c r="H137" s="74"/>
      <c r="I137" s="74"/>
    </row>
    <row r="138" spans="1:9" s="122" customFormat="1" outlineLevel="1" x14ac:dyDescent="0.25">
      <c r="A138" s="188"/>
      <c r="B138" s="75"/>
      <c r="C138" s="78"/>
      <c r="D138" s="74"/>
      <c r="E138" s="74"/>
      <c r="F138" s="74"/>
      <c r="G138" s="74"/>
      <c r="H138" s="74"/>
      <c r="I138" s="74"/>
    </row>
    <row r="139" spans="1:9" s="122" customFormat="1" outlineLevel="1" x14ac:dyDescent="0.25">
      <c r="A139" s="188"/>
      <c r="B139" s="75"/>
      <c r="C139" s="78"/>
      <c r="D139" s="74"/>
      <c r="E139" s="74"/>
      <c r="F139" s="74"/>
      <c r="G139" s="74"/>
      <c r="H139" s="74"/>
      <c r="I139" s="74"/>
    </row>
    <row r="140" spans="1:9" s="122" customFormat="1" outlineLevel="1" x14ac:dyDescent="0.25">
      <c r="A140" s="188" t="s">
        <v>238</v>
      </c>
      <c r="B140" s="75" t="s">
        <v>237</v>
      </c>
      <c r="C140" s="78"/>
      <c r="D140" s="74" t="s">
        <v>73</v>
      </c>
      <c r="E140" s="74"/>
      <c r="F140" s="74"/>
      <c r="G140" s="74"/>
      <c r="H140" s="74"/>
      <c r="I140" s="74"/>
    </row>
    <row r="141" spans="1:9" s="122" customFormat="1" outlineLevel="1" x14ac:dyDescent="0.25">
      <c r="A141" s="188"/>
      <c r="B141" s="75"/>
      <c r="C141" s="78"/>
      <c r="D141" s="74"/>
      <c r="E141" s="74"/>
      <c r="F141" s="74"/>
      <c r="G141" s="74"/>
      <c r="H141" s="74"/>
      <c r="I141" s="74"/>
    </row>
    <row r="142" spans="1:9" s="122" customFormat="1" outlineLevel="1" x14ac:dyDescent="0.25">
      <c r="A142" s="188"/>
      <c r="B142" s="75"/>
      <c r="C142" s="78"/>
      <c r="D142" s="74"/>
      <c r="E142" s="74"/>
      <c r="F142" s="74"/>
      <c r="G142" s="74"/>
      <c r="H142" s="74"/>
      <c r="I142" s="74"/>
    </row>
    <row r="143" spans="1:9" s="122" customFormat="1" outlineLevel="1" x14ac:dyDescent="0.25">
      <c r="A143" s="188"/>
      <c r="B143" s="75"/>
      <c r="C143" s="78"/>
      <c r="D143" s="74"/>
      <c r="E143" s="74"/>
      <c r="F143" s="74"/>
      <c r="G143" s="74"/>
      <c r="H143" s="74"/>
      <c r="I143" s="74"/>
    </row>
    <row r="144" spans="1:9" s="122" customFormat="1" outlineLevel="1" x14ac:dyDescent="0.25">
      <c r="A144" s="188" t="s">
        <v>236</v>
      </c>
      <c r="B144" s="75" t="s">
        <v>235</v>
      </c>
      <c r="C144" s="78"/>
      <c r="D144" s="74" t="s">
        <v>73</v>
      </c>
      <c r="E144" s="74"/>
      <c r="F144" s="74"/>
      <c r="G144" s="74"/>
      <c r="H144" s="74"/>
      <c r="I144" s="74"/>
    </row>
    <row r="145" spans="1:9" s="122" customFormat="1" outlineLevel="1" x14ac:dyDescent="0.25">
      <c r="A145" s="188"/>
      <c r="B145" s="75"/>
      <c r="C145" s="78"/>
      <c r="D145" s="74"/>
      <c r="E145" s="74"/>
      <c r="F145" s="74"/>
      <c r="G145" s="74"/>
      <c r="H145" s="74"/>
      <c r="I145" s="74"/>
    </row>
    <row r="146" spans="1:9" s="122" customFormat="1" outlineLevel="1" x14ac:dyDescent="0.25">
      <c r="A146" s="188"/>
      <c r="B146" s="75"/>
      <c r="C146" s="78"/>
      <c r="D146" s="74"/>
      <c r="E146" s="74"/>
      <c r="F146" s="74"/>
      <c r="G146" s="74"/>
      <c r="H146" s="74"/>
      <c r="I146" s="74"/>
    </row>
    <row r="147" spans="1:9" s="122" customFormat="1" outlineLevel="1" x14ac:dyDescent="0.25">
      <c r="A147" s="188"/>
      <c r="B147" s="75"/>
      <c r="C147" s="78"/>
      <c r="D147" s="74"/>
      <c r="E147" s="74"/>
      <c r="F147" s="74"/>
      <c r="G147" s="74"/>
      <c r="H147" s="74"/>
      <c r="I147" s="74"/>
    </row>
    <row r="148" spans="1:9" s="122" customFormat="1" outlineLevel="1" x14ac:dyDescent="0.25">
      <c r="A148" s="188" t="s">
        <v>234</v>
      </c>
      <c r="B148" s="75" t="s">
        <v>233</v>
      </c>
      <c r="C148" s="96" t="s">
        <v>71</v>
      </c>
      <c r="D148" s="92">
        <f>E148+F148+G148+H148+I148</f>
        <v>200</v>
      </c>
      <c r="E148" s="92">
        <f>SUM(E149:E151)</f>
        <v>0</v>
      </c>
      <c r="F148" s="92">
        <f>SUM(F149:F151)</f>
        <v>50</v>
      </c>
      <c r="G148" s="92">
        <f>SUM(G149:G151)</f>
        <v>50</v>
      </c>
      <c r="H148" s="92">
        <f>SUM(H149:H151)</f>
        <v>50</v>
      </c>
      <c r="I148" s="92">
        <f>SUM(I149:I151)</f>
        <v>50</v>
      </c>
    </row>
    <row r="149" spans="1:9" s="122" customFormat="1" outlineLevel="1" x14ac:dyDescent="0.25">
      <c r="A149" s="188"/>
      <c r="B149" s="75"/>
      <c r="C149" s="96" t="s">
        <v>70</v>
      </c>
      <c r="D149" s="90">
        <f>E149+F149+G149+H149+I149</f>
        <v>0</v>
      </c>
      <c r="E149" s="90">
        <f>+E151</f>
        <v>0</v>
      </c>
      <c r="F149" s="90">
        <f>+E149</f>
        <v>0</v>
      </c>
      <c r="G149" s="90">
        <f>+F149</f>
        <v>0</v>
      </c>
      <c r="H149" s="90">
        <f>+G149</f>
        <v>0</v>
      </c>
      <c r="I149" s="90">
        <f>+H149</f>
        <v>0</v>
      </c>
    </row>
    <row r="150" spans="1:9" s="122" customFormat="1" ht="30" outlineLevel="1" x14ac:dyDescent="0.25">
      <c r="A150" s="188"/>
      <c r="B150" s="75"/>
      <c r="C150" s="96" t="s">
        <v>69</v>
      </c>
      <c r="D150" s="90">
        <f>E150+F150+G150+H150+I150</f>
        <v>0</v>
      </c>
      <c r="E150" s="90">
        <v>0</v>
      </c>
      <c r="F150" s="90">
        <f>E150</f>
        <v>0</v>
      </c>
      <c r="G150" s="90">
        <f>F150</f>
        <v>0</v>
      </c>
      <c r="H150" s="90">
        <f>G150</f>
        <v>0</v>
      </c>
      <c r="I150" s="90">
        <f>H150</f>
        <v>0</v>
      </c>
    </row>
    <row r="151" spans="1:9" s="122" customFormat="1" outlineLevel="1" x14ac:dyDescent="0.25">
      <c r="A151" s="188"/>
      <c r="B151" s="75"/>
      <c r="C151" s="96" t="s">
        <v>68</v>
      </c>
      <c r="D151" s="90">
        <f>E151+F151+G151+H151+I151</f>
        <v>200</v>
      </c>
      <c r="E151" s="90"/>
      <c r="F151" s="90">
        <v>50</v>
      </c>
      <c r="G151" s="90">
        <f>F151</f>
        <v>50</v>
      </c>
      <c r="H151" s="90">
        <f>G151</f>
        <v>50</v>
      </c>
      <c r="I151" s="90">
        <f>H151</f>
        <v>50</v>
      </c>
    </row>
    <row r="152" spans="1:9" s="122" customFormat="1" outlineLevel="1" x14ac:dyDescent="0.25">
      <c r="A152" s="188" t="s">
        <v>232</v>
      </c>
      <c r="B152" s="75" t="s">
        <v>231</v>
      </c>
      <c r="C152" s="96" t="s">
        <v>71</v>
      </c>
      <c r="D152" s="92">
        <f>E152+F152+G152+H152+I152</f>
        <v>1400</v>
      </c>
      <c r="E152" s="92">
        <f>SUM(E153:E155)</f>
        <v>200</v>
      </c>
      <c r="F152" s="92">
        <f>SUM(F153:F155)</f>
        <v>300</v>
      </c>
      <c r="G152" s="92">
        <f>SUM(G153:G155)</f>
        <v>300</v>
      </c>
      <c r="H152" s="92">
        <f>SUM(H153:H155)</f>
        <v>300</v>
      </c>
      <c r="I152" s="92">
        <f>SUM(I153:I155)</f>
        <v>300</v>
      </c>
    </row>
    <row r="153" spans="1:9" s="122" customFormat="1" outlineLevel="1" x14ac:dyDescent="0.25">
      <c r="A153" s="188"/>
      <c r="B153" s="75"/>
      <c r="C153" s="96" t="s">
        <v>70</v>
      </c>
      <c r="D153" s="90">
        <f>E153+F153+G153+H153+I153</f>
        <v>500</v>
      </c>
      <c r="E153" s="90">
        <f>+E155</f>
        <v>100</v>
      </c>
      <c r="F153" s="90">
        <f>+E153</f>
        <v>100</v>
      </c>
      <c r="G153" s="90">
        <f>+F153</f>
        <v>100</v>
      </c>
      <c r="H153" s="90">
        <f>+G153</f>
        <v>100</v>
      </c>
      <c r="I153" s="90">
        <f>+H153</f>
        <v>100</v>
      </c>
    </row>
    <row r="154" spans="1:9" s="122" customFormat="1" ht="30" outlineLevel="1" x14ac:dyDescent="0.25">
      <c r="A154" s="188"/>
      <c r="B154" s="75"/>
      <c r="C154" s="96" t="s">
        <v>69</v>
      </c>
      <c r="D154" s="90">
        <f>E154+F154+G154+H154+I154</f>
        <v>0</v>
      </c>
      <c r="E154" s="90">
        <v>0</v>
      </c>
      <c r="F154" s="90">
        <f>E154</f>
        <v>0</v>
      </c>
      <c r="G154" s="90">
        <f>F154</f>
        <v>0</v>
      </c>
      <c r="H154" s="90">
        <f>G154</f>
        <v>0</v>
      </c>
      <c r="I154" s="90">
        <f>H154</f>
        <v>0</v>
      </c>
    </row>
    <row r="155" spans="1:9" s="122" customFormat="1" outlineLevel="1" x14ac:dyDescent="0.25">
      <c r="A155" s="188"/>
      <c r="B155" s="75"/>
      <c r="C155" s="96" t="s">
        <v>68</v>
      </c>
      <c r="D155" s="90">
        <f>E155+F155+G155+H155+I155</f>
        <v>900</v>
      </c>
      <c r="E155" s="90">
        <v>100</v>
      </c>
      <c r="F155" s="90">
        <v>200</v>
      </c>
      <c r="G155" s="90">
        <f>F155</f>
        <v>200</v>
      </c>
      <c r="H155" s="90">
        <f>G155</f>
        <v>200</v>
      </c>
      <c r="I155" s="90">
        <f>H155</f>
        <v>200</v>
      </c>
    </row>
    <row r="156" spans="1:9" s="122" customFormat="1" outlineLevel="1" x14ac:dyDescent="0.25">
      <c r="A156" s="188" t="s">
        <v>230</v>
      </c>
      <c r="B156" s="75" t="s">
        <v>229</v>
      </c>
      <c r="C156" s="96" t="s">
        <v>71</v>
      </c>
      <c r="D156" s="92">
        <f>E156+F156+G156+H156+I156</f>
        <v>1000</v>
      </c>
      <c r="E156" s="92">
        <f>SUM(E157:E159)</f>
        <v>200</v>
      </c>
      <c r="F156" s="92">
        <f>SUM(F157:F159)</f>
        <v>200</v>
      </c>
      <c r="G156" s="92">
        <f>SUM(G157:G159)</f>
        <v>200</v>
      </c>
      <c r="H156" s="92">
        <f>SUM(H157:H159)</f>
        <v>200</v>
      </c>
      <c r="I156" s="92">
        <f>SUM(I157:I159)</f>
        <v>200</v>
      </c>
    </row>
    <row r="157" spans="1:9" s="122" customFormat="1" outlineLevel="1" x14ac:dyDescent="0.25">
      <c r="A157" s="188"/>
      <c r="B157" s="75"/>
      <c r="C157" s="96" t="s">
        <v>70</v>
      </c>
      <c r="D157" s="92">
        <f>E157+F157+G157+H157+I157</f>
        <v>0</v>
      </c>
      <c r="E157" s="90">
        <v>0</v>
      </c>
      <c r="F157" s="90">
        <f>+E157</f>
        <v>0</v>
      </c>
      <c r="G157" s="90">
        <f>+F157</f>
        <v>0</v>
      </c>
      <c r="H157" s="90">
        <f>+G157</f>
        <v>0</v>
      </c>
      <c r="I157" s="90">
        <f>+H157</f>
        <v>0</v>
      </c>
    </row>
    <row r="158" spans="1:9" s="122" customFormat="1" ht="30" outlineLevel="1" x14ac:dyDescent="0.25">
      <c r="A158" s="188"/>
      <c r="B158" s="75"/>
      <c r="C158" s="96" t="s">
        <v>69</v>
      </c>
      <c r="D158" s="92">
        <f>E158+F158+G158+H158+I158</f>
        <v>0</v>
      </c>
      <c r="E158" s="90">
        <v>0</v>
      </c>
      <c r="F158" s="90">
        <f>E158</f>
        <v>0</v>
      </c>
      <c r="G158" s="90">
        <f>F158</f>
        <v>0</v>
      </c>
      <c r="H158" s="90">
        <f>G158</f>
        <v>0</v>
      </c>
      <c r="I158" s="90">
        <f>H158</f>
        <v>0</v>
      </c>
    </row>
    <row r="159" spans="1:9" s="122" customFormat="1" outlineLevel="1" x14ac:dyDescent="0.25">
      <c r="A159" s="188"/>
      <c r="B159" s="75"/>
      <c r="C159" s="96" t="s">
        <v>68</v>
      </c>
      <c r="D159" s="90">
        <f>E159+F159+G159+H159+I159</f>
        <v>1000</v>
      </c>
      <c r="E159" s="90">
        <v>200</v>
      </c>
      <c r="F159" s="90">
        <v>200</v>
      </c>
      <c r="G159" s="90">
        <f>F159</f>
        <v>200</v>
      </c>
      <c r="H159" s="90">
        <f>G159</f>
        <v>200</v>
      </c>
      <c r="I159" s="90">
        <f>H159</f>
        <v>200</v>
      </c>
    </row>
    <row r="160" spans="1:9" s="122" customFormat="1" outlineLevel="1" x14ac:dyDescent="0.25">
      <c r="A160" s="188" t="s">
        <v>228</v>
      </c>
      <c r="B160" s="75" t="s">
        <v>227</v>
      </c>
      <c r="C160" s="96" t="s">
        <v>71</v>
      </c>
      <c r="D160" s="92">
        <f>E160+F160+G160+H160+I160</f>
        <v>250</v>
      </c>
      <c r="E160" s="92">
        <f>SUM(E161:E163)</f>
        <v>50</v>
      </c>
      <c r="F160" s="92">
        <f>SUM(F161:F163)</f>
        <v>50</v>
      </c>
      <c r="G160" s="92">
        <f>SUM(G161:G163)</f>
        <v>50</v>
      </c>
      <c r="H160" s="92">
        <f>SUM(H161:H163)</f>
        <v>50</v>
      </c>
      <c r="I160" s="92">
        <f>SUM(I161:I163)</f>
        <v>50</v>
      </c>
    </row>
    <row r="161" spans="1:9" s="122" customFormat="1" outlineLevel="1" x14ac:dyDescent="0.25">
      <c r="A161" s="188"/>
      <c r="B161" s="75"/>
      <c r="C161" s="96" t="s">
        <v>70</v>
      </c>
      <c r="D161" s="90">
        <f>E161+F161+G161+H161+I161</f>
        <v>0</v>
      </c>
      <c r="E161" s="90">
        <v>0</v>
      </c>
      <c r="F161" s="90">
        <f>+E161</f>
        <v>0</v>
      </c>
      <c r="G161" s="90">
        <f>+F161</f>
        <v>0</v>
      </c>
      <c r="H161" s="90">
        <f>+G161</f>
        <v>0</v>
      </c>
      <c r="I161" s="90">
        <f>+H161</f>
        <v>0</v>
      </c>
    </row>
    <row r="162" spans="1:9" s="122" customFormat="1" ht="30" outlineLevel="1" x14ac:dyDescent="0.25">
      <c r="A162" s="188"/>
      <c r="B162" s="75"/>
      <c r="C162" s="96" t="s">
        <v>69</v>
      </c>
      <c r="D162" s="90">
        <f>E162+F162+G162+H162+I162</f>
        <v>0</v>
      </c>
      <c r="E162" s="90">
        <v>0</v>
      </c>
      <c r="F162" s="90">
        <f>E162</f>
        <v>0</v>
      </c>
      <c r="G162" s="90">
        <f>F162</f>
        <v>0</v>
      </c>
      <c r="H162" s="90">
        <f>G162</f>
        <v>0</v>
      </c>
      <c r="I162" s="90">
        <f>H162</f>
        <v>0</v>
      </c>
    </row>
    <row r="163" spans="1:9" s="122" customFormat="1" outlineLevel="1" x14ac:dyDescent="0.25">
      <c r="A163" s="188"/>
      <c r="B163" s="75"/>
      <c r="C163" s="96" t="s">
        <v>68</v>
      </c>
      <c r="D163" s="90">
        <f>E163+F163+G163+H163+I163</f>
        <v>250</v>
      </c>
      <c r="E163" s="90">
        <v>50</v>
      </c>
      <c r="F163" s="90">
        <f>E163</f>
        <v>50</v>
      </c>
      <c r="G163" s="90">
        <f>F163</f>
        <v>50</v>
      </c>
      <c r="H163" s="90">
        <f>G163</f>
        <v>50</v>
      </c>
      <c r="I163" s="90">
        <f>H163</f>
        <v>50</v>
      </c>
    </row>
    <row r="164" spans="1:9" s="122" customFormat="1" outlineLevel="1" x14ac:dyDescent="0.25">
      <c r="A164" s="188" t="s">
        <v>226</v>
      </c>
      <c r="B164" s="75" t="s">
        <v>225</v>
      </c>
      <c r="C164" s="96" t="s">
        <v>71</v>
      </c>
      <c r="D164" s="92">
        <f>E164+F164+G164+H164+I164</f>
        <v>200</v>
      </c>
      <c r="E164" s="92">
        <f>SUM(E165:E167)</f>
        <v>0</v>
      </c>
      <c r="F164" s="92">
        <f>SUM(F165:F167)</f>
        <v>50</v>
      </c>
      <c r="G164" s="92">
        <f>SUM(G165:G167)</f>
        <v>50</v>
      </c>
      <c r="H164" s="92">
        <f>SUM(H165:H167)</f>
        <v>50</v>
      </c>
      <c r="I164" s="92">
        <f>SUM(I165:I167)</f>
        <v>50</v>
      </c>
    </row>
    <row r="165" spans="1:9" s="122" customFormat="1" outlineLevel="1" x14ac:dyDescent="0.25">
      <c r="A165" s="188"/>
      <c r="B165" s="75"/>
      <c r="C165" s="96" t="s">
        <v>70</v>
      </c>
      <c r="D165" s="90">
        <f>E165+F165+G165+H165+I165</f>
        <v>0</v>
      </c>
      <c r="E165" s="90">
        <v>0</v>
      </c>
      <c r="F165" s="90">
        <f>+E165</f>
        <v>0</v>
      </c>
      <c r="G165" s="90">
        <f>+F165</f>
        <v>0</v>
      </c>
      <c r="H165" s="90">
        <f>+G165</f>
        <v>0</v>
      </c>
      <c r="I165" s="90">
        <f>+H165</f>
        <v>0</v>
      </c>
    </row>
    <row r="166" spans="1:9" s="122" customFormat="1" ht="30" outlineLevel="1" x14ac:dyDescent="0.25">
      <c r="A166" s="188"/>
      <c r="B166" s="75"/>
      <c r="C166" s="96" t="s">
        <v>69</v>
      </c>
      <c r="D166" s="90">
        <f>E166+F166+G166+H166+I166</f>
        <v>0</v>
      </c>
      <c r="E166" s="90">
        <v>0</v>
      </c>
      <c r="F166" s="90">
        <f>E166</f>
        <v>0</v>
      </c>
      <c r="G166" s="90">
        <f>F166</f>
        <v>0</v>
      </c>
      <c r="H166" s="90">
        <f>G166</f>
        <v>0</v>
      </c>
      <c r="I166" s="90">
        <f>H166</f>
        <v>0</v>
      </c>
    </row>
    <row r="167" spans="1:9" s="122" customFormat="1" outlineLevel="1" x14ac:dyDescent="0.25">
      <c r="A167" s="188"/>
      <c r="B167" s="75"/>
      <c r="C167" s="96" t="s">
        <v>68</v>
      </c>
      <c r="D167" s="90">
        <f>E167+F167+G167+H167+I167</f>
        <v>200</v>
      </c>
      <c r="E167" s="90"/>
      <c r="F167" s="90">
        <v>50</v>
      </c>
      <c r="G167" s="90">
        <f>F167</f>
        <v>50</v>
      </c>
      <c r="H167" s="90">
        <f>G167</f>
        <v>50</v>
      </c>
      <c r="I167" s="90">
        <f>H167</f>
        <v>50</v>
      </c>
    </row>
    <row r="168" spans="1:9" s="122" customFormat="1" outlineLevel="1" x14ac:dyDescent="0.25">
      <c r="A168" s="79" t="s">
        <v>224</v>
      </c>
      <c r="B168" s="79"/>
      <c r="C168" s="79"/>
      <c r="D168" s="79"/>
      <c r="E168" s="79"/>
      <c r="F168" s="79"/>
      <c r="G168" s="79"/>
      <c r="H168" s="79"/>
      <c r="I168" s="79"/>
    </row>
    <row r="169" spans="1:9" s="122" customFormat="1" outlineLevel="1" x14ac:dyDescent="0.25">
      <c r="A169" s="76" t="s">
        <v>78</v>
      </c>
      <c r="B169" s="75" t="s">
        <v>223</v>
      </c>
      <c r="C169" s="96" t="s">
        <v>71</v>
      </c>
      <c r="D169" s="92">
        <f>E169+F169+G169+H169+I169</f>
        <v>75</v>
      </c>
      <c r="E169" s="92">
        <f>SUM(E170:E172)</f>
        <v>15</v>
      </c>
      <c r="F169" s="92">
        <f>SUM(F170:F172)</f>
        <v>15</v>
      </c>
      <c r="G169" s="92">
        <f>SUM(G170:G172)</f>
        <v>15</v>
      </c>
      <c r="H169" s="92">
        <f>SUM(H170:H172)</f>
        <v>15</v>
      </c>
      <c r="I169" s="92">
        <f>SUM(I170:I172)</f>
        <v>15</v>
      </c>
    </row>
    <row r="170" spans="1:9" s="122" customFormat="1" outlineLevel="1" x14ac:dyDescent="0.25">
      <c r="A170" s="76"/>
      <c r="B170" s="75"/>
      <c r="C170" s="96" t="s">
        <v>70</v>
      </c>
      <c r="D170" s="90">
        <f>E170+F170+G170+H170+I170</f>
        <v>0</v>
      </c>
      <c r="E170" s="90"/>
      <c r="F170" s="90"/>
      <c r="G170" s="90"/>
      <c r="H170" s="90"/>
      <c r="I170" s="90"/>
    </row>
    <row r="171" spans="1:9" s="122" customFormat="1" ht="30" outlineLevel="1" x14ac:dyDescent="0.25">
      <c r="A171" s="76"/>
      <c r="B171" s="75"/>
      <c r="C171" s="96" t="s">
        <v>69</v>
      </c>
      <c r="D171" s="90">
        <f>E171+F171+G171+H171+I171</f>
        <v>0</v>
      </c>
      <c r="E171" s="90">
        <f>+E170</f>
        <v>0</v>
      </c>
      <c r="F171" s="90">
        <f>+F170</f>
        <v>0</v>
      </c>
      <c r="G171" s="90">
        <f>+G170</f>
        <v>0</v>
      </c>
      <c r="H171" s="90">
        <f>+H170</f>
        <v>0</v>
      </c>
      <c r="I171" s="90">
        <f>+I170</f>
        <v>0</v>
      </c>
    </row>
    <row r="172" spans="1:9" s="122" customFormat="1" outlineLevel="1" x14ac:dyDescent="0.25">
      <c r="A172" s="76"/>
      <c r="B172" s="75"/>
      <c r="C172" s="96" t="s">
        <v>68</v>
      </c>
      <c r="D172" s="90">
        <f>E172+F172+G172+H172+I172</f>
        <v>75</v>
      </c>
      <c r="E172" s="90">
        <v>15</v>
      </c>
      <c r="F172" s="90">
        <f>E172</f>
        <v>15</v>
      </c>
      <c r="G172" s="90">
        <f>F172</f>
        <v>15</v>
      </c>
      <c r="H172" s="90">
        <f>G172</f>
        <v>15</v>
      </c>
      <c r="I172" s="90">
        <f>H172</f>
        <v>15</v>
      </c>
    </row>
    <row r="173" spans="1:9" s="122" customFormat="1" outlineLevel="1" x14ac:dyDescent="0.25">
      <c r="A173" s="76" t="s">
        <v>110</v>
      </c>
      <c r="B173" s="75" t="s">
        <v>222</v>
      </c>
      <c r="C173" s="96" t="s">
        <v>71</v>
      </c>
      <c r="D173" s="92">
        <f>E173+F173+G173+H173+I173</f>
        <v>50</v>
      </c>
      <c r="E173" s="92">
        <f>SUM(E174:E176)</f>
        <v>10</v>
      </c>
      <c r="F173" s="92">
        <f>SUM(F174:F176)</f>
        <v>10</v>
      </c>
      <c r="G173" s="92">
        <f>SUM(G174:G176)</f>
        <v>10</v>
      </c>
      <c r="H173" s="92">
        <f>SUM(H174:H176)</f>
        <v>10</v>
      </c>
      <c r="I173" s="92">
        <f>SUM(I174:I176)</f>
        <v>10</v>
      </c>
    </row>
    <row r="174" spans="1:9" s="122" customFormat="1" outlineLevel="1" x14ac:dyDescent="0.25">
      <c r="A174" s="76"/>
      <c r="B174" s="75"/>
      <c r="C174" s="96" t="s">
        <v>70</v>
      </c>
      <c r="D174" s="90">
        <f>E174+F174+G174+H174+I174</f>
        <v>0</v>
      </c>
      <c r="E174" s="90"/>
      <c r="F174" s="90"/>
      <c r="G174" s="90"/>
      <c r="H174" s="90"/>
      <c r="I174" s="90"/>
    </row>
    <row r="175" spans="1:9" s="122" customFormat="1" ht="30" outlineLevel="1" x14ac:dyDescent="0.25">
      <c r="A175" s="76"/>
      <c r="B175" s="75"/>
      <c r="C175" s="96" t="s">
        <v>69</v>
      </c>
      <c r="D175" s="90">
        <f>E175+F175+G175+H175+I175</f>
        <v>0</v>
      </c>
      <c r="E175" s="90">
        <f>+E174</f>
        <v>0</v>
      </c>
      <c r="F175" s="90">
        <f>+F174</f>
        <v>0</v>
      </c>
      <c r="G175" s="90">
        <f>+G174</f>
        <v>0</v>
      </c>
      <c r="H175" s="90">
        <f>+H174</f>
        <v>0</v>
      </c>
      <c r="I175" s="90">
        <f>+I174</f>
        <v>0</v>
      </c>
    </row>
    <row r="176" spans="1:9" s="122" customFormat="1" outlineLevel="1" x14ac:dyDescent="0.25">
      <c r="A176" s="76"/>
      <c r="B176" s="75"/>
      <c r="C176" s="96" t="s">
        <v>68</v>
      </c>
      <c r="D176" s="90">
        <f>E176+F176+G176+H176+I176</f>
        <v>50</v>
      </c>
      <c r="E176" s="90">
        <v>10</v>
      </c>
      <c r="F176" s="90">
        <f>E176</f>
        <v>10</v>
      </c>
      <c r="G176" s="90">
        <f>F176</f>
        <v>10</v>
      </c>
      <c r="H176" s="90">
        <f>G176</f>
        <v>10</v>
      </c>
      <c r="I176" s="90">
        <f>H176</f>
        <v>10</v>
      </c>
    </row>
    <row r="177" spans="1:9" s="122" customFormat="1" outlineLevel="1" x14ac:dyDescent="0.25">
      <c r="A177" s="77" t="s">
        <v>221</v>
      </c>
      <c r="B177" s="77"/>
      <c r="C177" s="77"/>
      <c r="D177" s="77"/>
      <c r="E177" s="77"/>
      <c r="F177" s="77"/>
      <c r="G177" s="77"/>
      <c r="H177" s="77"/>
      <c r="I177" s="77"/>
    </row>
    <row r="178" spans="1:9" s="122" customFormat="1" outlineLevel="1" x14ac:dyDescent="0.25">
      <c r="A178" s="188" t="s">
        <v>75</v>
      </c>
      <c r="B178" s="75" t="s">
        <v>220</v>
      </c>
      <c r="C178" s="96" t="s">
        <v>71</v>
      </c>
      <c r="D178" s="92">
        <f>E178+F178+G178+H178+I178</f>
        <v>100</v>
      </c>
      <c r="E178" s="92">
        <f>SUM(E179:E181)</f>
        <v>0</v>
      </c>
      <c r="F178" s="92">
        <f>SUM(F179:F181)</f>
        <v>25</v>
      </c>
      <c r="G178" s="92">
        <f>SUM(G179:G181)</f>
        <v>25</v>
      </c>
      <c r="H178" s="92">
        <f>SUM(H179:H181)</f>
        <v>25</v>
      </c>
      <c r="I178" s="92">
        <f>SUM(I179:I181)</f>
        <v>25</v>
      </c>
    </row>
    <row r="179" spans="1:9" s="122" customFormat="1" outlineLevel="1" x14ac:dyDescent="0.25">
      <c r="A179" s="188"/>
      <c r="B179" s="75"/>
      <c r="C179" s="96" t="s">
        <v>70</v>
      </c>
      <c r="D179" s="90">
        <f>E179+F179+G179+H179+I179</f>
        <v>0</v>
      </c>
      <c r="E179" s="90"/>
      <c r="F179" s="90"/>
      <c r="G179" s="90"/>
      <c r="H179" s="90"/>
      <c r="I179" s="90"/>
    </row>
    <row r="180" spans="1:9" s="122" customFormat="1" ht="30" outlineLevel="1" x14ac:dyDescent="0.25">
      <c r="A180" s="188"/>
      <c r="B180" s="75"/>
      <c r="C180" s="96" t="s">
        <v>69</v>
      </c>
      <c r="D180" s="90">
        <f>E180+F180+G180+H180+I180</f>
        <v>0</v>
      </c>
      <c r="E180" s="90"/>
      <c r="F180" s="90">
        <f>E180</f>
        <v>0</v>
      </c>
      <c r="G180" s="90">
        <f>F180</f>
        <v>0</v>
      </c>
      <c r="H180" s="90">
        <f>G180</f>
        <v>0</v>
      </c>
      <c r="I180" s="90">
        <f>H180</f>
        <v>0</v>
      </c>
    </row>
    <row r="181" spans="1:9" s="122" customFormat="1" outlineLevel="1" x14ac:dyDescent="0.25">
      <c r="A181" s="188"/>
      <c r="B181" s="75"/>
      <c r="C181" s="96" t="s">
        <v>68</v>
      </c>
      <c r="D181" s="90">
        <f>E181+F181+G181+H181+I181</f>
        <v>100</v>
      </c>
      <c r="E181" s="90"/>
      <c r="F181" s="90">
        <v>25</v>
      </c>
      <c r="G181" s="90">
        <f>F181</f>
        <v>25</v>
      </c>
      <c r="H181" s="90">
        <f>G181</f>
        <v>25</v>
      </c>
      <c r="I181" s="90">
        <f>H181</f>
        <v>25</v>
      </c>
    </row>
    <row r="182" spans="1:9" s="122" customFormat="1" outlineLevel="1" x14ac:dyDescent="0.25">
      <c r="A182" s="188" t="s">
        <v>23</v>
      </c>
      <c r="B182" s="75" t="s">
        <v>219</v>
      </c>
      <c r="C182" s="96" t="s">
        <v>71</v>
      </c>
      <c r="D182" s="92">
        <f>E182+F182+G182+H182+I182</f>
        <v>25</v>
      </c>
      <c r="E182" s="92">
        <f>SUM(E183:E185)</f>
        <v>25</v>
      </c>
      <c r="F182" s="92">
        <f>SUM(F183:F185)</f>
        <v>0</v>
      </c>
      <c r="G182" s="92">
        <f>SUM(G183:G185)</f>
        <v>0</v>
      </c>
      <c r="H182" s="92">
        <f>SUM(H183:H185)</f>
        <v>0</v>
      </c>
      <c r="I182" s="92">
        <f>SUM(I183:I185)</f>
        <v>0</v>
      </c>
    </row>
    <row r="183" spans="1:9" s="122" customFormat="1" outlineLevel="1" x14ac:dyDescent="0.25">
      <c r="A183" s="188"/>
      <c r="B183" s="75"/>
      <c r="C183" s="96" t="s">
        <v>70</v>
      </c>
      <c r="D183" s="90">
        <f>E183+F183+G183+H183+I183</f>
        <v>0</v>
      </c>
      <c r="E183" s="90">
        <v>0</v>
      </c>
      <c r="F183" s="90">
        <f>+E183</f>
        <v>0</v>
      </c>
      <c r="G183" s="90">
        <f>+F183</f>
        <v>0</v>
      </c>
      <c r="H183" s="90">
        <f>+G183</f>
        <v>0</v>
      </c>
      <c r="I183" s="90">
        <f>+H183</f>
        <v>0</v>
      </c>
    </row>
    <row r="184" spans="1:9" s="122" customFormat="1" ht="30" outlineLevel="1" x14ac:dyDescent="0.25">
      <c r="A184" s="188"/>
      <c r="B184" s="75"/>
      <c r="C184" s="96" t="s">
        <v>69</v>
      </c>
      <c r="D184" s="90">
        <f>E184+F184+G184+H184+I184</f>
        <v>0</v>
      </c>
      <c r="E184" s="90">
        <v>0</v>
      </c>
      <c r="F184" s="90">
        <f>E184</f>
        <v>0</v>
      </c>
      <c r="G184" s="90">
        <f>F184</f>
        <v>0</v>
      </c>
      <c r="H184" s="90">
        <f>G184</f>
        <v>0</v>
      </c>
      <c r="I184" s="90">
        <f>H184</f>
        <v>0</v>
      </c>
    </row>
    <row r="185" spans="1:9" s="122" customFormat="1" outlineLevel="1" x14ac:dyDescent="0.25">
      <c r="A185" s="188"/>
      <c r="B185" s="75"/>
      <c r="C185" s="96" t="s">
        <v>68</v>
      </c>
      <c r="D185" s="90">
        <f>E185+F185+G185+H185+I185</f>
        <v>25</v>
      </c>
      <c r="E185" s="90">
        <v>25</v>
      </c>
      <c r="F185" s="90"/>
      <c r="G185" s="90">
        <f>F185</f>
        <v>0</v>
      </c>
      <c r="H185" s="90">
        <f>G185</f>
        <v>0</v>
      </c>
      <c r="I185" s="90">
        <f>H185</f>
        <v>0</v>
      </c>
    </row>
    <row r="186" spans="1:9" s="94" customFormat="1" outlineLevel="1" x14ac:dyDescent="0.25">
      <c r="A186" s="187"/>
      <c r="B186" s="187"/>
      <c r="C186" s="187"/>
      <c r="D186" s="187"/>
      <c r="E186" s="187"/>
      <c r="F186" s="187"/>
      <c r="G186" s="187"/>
      <c r="H186" s="187"/>
      <c r="I186" s="187"/>
    </row>
    <row r="187" spans="1:9" s="122" customFormat="1" outlineLevel="1" x14ac:dyDescent="0.25">
      <c r="A187" s="77"/>
      <c r="B187" s="93" t="s">
        <v>218</v>
      </c>
      <c r="C187" s="38" t="s">
        <v>71</v>
      </c>
      <c r="D187" s="92">
        <f>SUM(E187:I187)</f>
        <v>450</v>
      </c>
      <c r="E187" s="92">
        <f>SUM(E188:E190)</f>
        <v>450</v>
      </c>
      <c r="F187" s="92">
        <f>SUM(F188:F190)</f>
        <v>0</v>
      </c>
      <c r="G187" s="92">
        <f>SUM(G188:G190)</f>
        <v>0</v>
      </c>
      <c r="H187" s="92">
        <f>SUM(H188:H190)</f>
        <v>0</v>
      </c>
      <c r="I187" s="92">
        <f>SUM(I188:I190)</f>
        <v>0</v>
      </c>
    </row>
    <row r="188" spans="1:9" s="94" customFormat="1" outlineLevel="1" x14ac:dyDescent="0.25">
      <c r="A188" s="77"/>
      <c r="B188" s="93"/>
      <c r="C188" s="38" t="s">
        <v>70</v>
      </c>
      <c r="D188" s="90">
        <f>SUM(E188:I188)</f>
        <v>150</v>
      </c>
      <c r="E188" s="90">
        <f>+E193+E197</f>
        <v>150</v>
      </c>
      <c r="F188" s="90">
        <f>+F193+F197</f>
        <v>0</v>
      </c>
      <c r="G188" s="90">
        <f>+G193+G197</f>
        <v>0</v>
      </c>
      <c r="H188" s="90">
        <f>+H193+H197</f>
        <v>0</v>
      </c>
      <c r="I188" s="90">
        <f>+I193+I197</f>
        <v>0</v>
      </c>
    </row>
    <row r="189" spans="1:9" s="94" customFormat="1" ht="30" outlineLevel="1" x14ac:dyDescent="0.25">
      <c r="A189" s="77"/>
      <c r="B189" s="93"/>
      <c r="C189" s="38" t="s">
        <v>69</v>
      </c>
      <c r="D189" s="90">
        <f>SUM(E189:I189)</f>
        <v>0</v>
      </c>
      <c r="E189" s="90">
        <f>+E194+E198</f>
        <v>0</v>
      </c>
      <c r="F189" s="90">
        <f>+F194+F198</f>
        <v>0</v>
      </c>
      <c r="G189" s="90">
        <f>+G194+G198</f>
        <v>0</v>
      </c>
      <c r="H189" s="90">
        <f>+H194+H198</f>
        <v>0</v>
      </c>
      <c r="I189" s="90">
        <f>+I194+I198</f>
        <v>0</v>
      </c>
    </row>
    <row r="190" spans="1:9" s="94" customFormat="1" outlineLevel="1" x14ac:dyDescent="0.25">
      <c r="A190" s="77"/>
      <c r="B190" s="93"/>
      <c r="C190" s="38" t="s">
        <v>68</v>
      </c>
      <c r="D190" s="90">
        <f>SUM(E190:I190)</f>
        <v>300</v>
      </c>
      <c r="E190" s="90">
        <f>+E195+E199</f>
        <v>300</v>
      </c>
      <c r="F190" s="90">
        <f>+F195+F199</f>
        <v>0</v>
      </c>
      <c r="G190" s="90">
        <f>+G195+G199</f>
        <v>0</v>
      </c>
      <c r="H190" s="90">
        <f>+H195+H199</f>
        <v>0</v>
      </c>
      <c r="I190" s="90">
        <f>+I195+I199</f>
        <v>0</v>
      </c>
    </row>
    <row r="191" spans="1:9" s="94" customFormat="1" outlineLevel="1" x14ac:dyDescent="0.25">
      <c r="A191" s="79" t="s">
        <v>85</v>
      </c>
      <c r="B191" s="79"/>
      <c r="C191" s="79"/>
      <c r="D191" s="79"/>
      <c r="E191" s="79"/>
      <c r="F191" s="79"/>
      <c r="G191" s="79"/>
      <c r="H191" s="79"/>
      <c r="I191" s="79"/>
    </row>
    <row r="192" spans="1:9" s="94" customFormat="1" outlineLevel="1" x14ac:dyDescent="0.25">
      <c r="A192" s="76" t="s">
        <v>84</v>
      </c>
      <c r="B192" s="75" t="s">
        <v>217</v>
      </c>
      <c r="C192" s="38" t="s">
        <v>71</v>
      </c>
      <c r="D192" s="92">
        <f>SUM(E192:I192)</f>
        <v>150</v>
      </c>
      <c r="E192" s="92">
        <f>SUM(E193:E195)</f>
        <v>150</v>
      </c>
      <c r="F192" s="92">
        <f>SUM(F193:F195)</f>
        <v>0</v>
      </c>
      <c r="G192" s="92">
        <f>SUM(G193:G195)</f>
        <v>0</v>
      </c>
      <c r="H192" s="92">
        <f>SUM(H193:H195)</f>
        <v>0</v>
      </c>
      <c r="I192" s="92">
        <f>SUM(I193:I195)</f>
        <v>0</v>
      </c>
    </row>
    <row r="193" spans="1:9" s="94" customFormat="1" outlineLevel="1" x14ac:dyDescent="0.25">
      <c r="A193" s="79"/>
      <c r="B193" s="75"/>
      <c r="C193" s="38" t="s">
        <v>70</v>
      </c>
      <c r="D193" s="90">
        <f>SUM(E193:I193)</f>
        <v>0</v>
      </c>
      <c r="E193" s="90"/>
      <c r="F193" s="90"/>
      <c r="G193" s="90"/>
      <c r="H193" s="90"/>
      <c r="I193" s="90"/>
    </row>
    <row r="194" spans="1:9" s="94" customFormat="1" ht="30" outlineLevel="1" x14ac:dyDescent="0.25">
      <c r="A194" s="79"/>
      <c r="B194" s="75"/>
      <c r="C194" s="38" t="s">
        <v>69</v>
      </c>
      <c r="D194" s="90">
        <f>SUM(E194:I194)</f>
        <v>0</v>
      </c>
      <c r="E194" s="90"/>
      <c r="F194" s="90"/>
      <c r="G194" s="90"/>
      <c r="H194" s="90"/>
      <c r="I194" s="90"/>
    </row>
    <row r="195" spans="1:9" s="94" customFormat="1" outlineLevel="1" x14ac:dyDescent="0.25">
      <c r="A195" s="79"/>
      <c r="B195" s="75"/>
      <c r="C195" s="38" t="s">
        <v>68</v>
      </c>
      <c r="D195" s="90">
        <f>SUM(E195:I195)</f>
        <v>150</v>
      </c>
      <c r="E195" s="90">
        <v>150</v>
      </c>
      <c r="F195" s="90"/>
      <c r="G195" s="90">
        <f>F195</f>
        <v>0</v>
      </c>
      <c r="H195" s="90">
        <f>G195</f>
        <v>0</v>
      </c>
      <c r="I195" s="90">
        <f>H195</f>
        <v>0</v>
      </c>
    </row>
    <row r="196" spans="1:9" s="94" customFormat="1" outlineLevel="1" x14ac:dyDescent="0.25">
      <c r="A196" s="76" t="s">
        <v>96</v>
      </c>
      <c r="B196" s="75" t="s">
        <v>188</v>
      </c>
      <c r="C196" s="38" t="s">
        <v>71</v>
      </c>
      <c r="D196" s="92">
        <f>SUM(E196:I196)</f>
        <v>300</v>
      </c>
      <c r="E196" s="92">
        <f>SUM(E197:E199)</f>
        <v>300</v>
      </c>
      <c r="F196" s="92">
        <f>SUM(F197:F199)</f>
        <v>0</v>
      </c>
      <c r="G196" s="92">
        <f>SUM(G197:G199)</f>
        <v>0</v>
      </c>
      <c r="H196" s="92">
        <f>SUM(H197:H199)</f>
        <v>0</v>
      </c>
      <c r="I196" s="92">
        <f>SUM(I197:I199)</f>
        <v>0</v>
      </c>
    </row>
    <row r="197" spans="1:9" s="94" customFormat="1" outlineLevel="1" x14ac:dyDescent="0.25">
      <c r="A197" s="79"/>
      <c r="B197" s="75"/>
      <c r="C197" s="38" t="s">
        <v>70</v>
      </c>
      <c r="D197" s="90">
        <f>SUM(E197:I197)</f>
        <v>150</v>
      </c>
      <c r="E197" s="90">
        <f>E199</f>
        <v>150</v>
      </c>
      <c r="F197" s="90">
        <f>F199</f>
        <v>0</v>
      </c>
      <c r="G197" s="90">
        <f>G199</f>
        <v>0</v>
      </c>
      <c r="H197" s="90">
        <f>H199</f>
        <v>0</v>
      </c>
      <c r="I197" s="90">
        <f>I199</f>
        <v>0</v>
      </c>
    </row>
    <row r="198" spans="1:9" s="94" customFormat="1" ht="30" outlineLevel="1" x14ac:dyDescent="0.25">
      <c r="A198" s="79"/>
      <c r="B198" s="75"/>
      <c r="C198" s="38" t="s">
        <v>69</v>
      </c>
      <c r="D198" s="90">
        <f>SUM(E198:I198)</f>
        <v>0</v>
      </c>
      <c r="E198" s="90"/>
      <c r="F198" s="90"/>
      <c r="G198" s="90"/>
      <c r="H198" s="90"/>
      <c r="I198" s="90"/>
    </row>
    <row r="199" spans="1:9" s="94" customFormat="1" outlineLevel="1" x14ac:dyDescent="0.25">
      <c r="A199" s="79"/>
      <c r="B199" s="75"/>
      <c r="C199" s="38" t="s">
        <v>68</v>
      </c>
      <c r="D199" s="90">
        <f>SUM(E199:I199)</f>
        <v>150</v>
      </c>
      <c r="E199" s="90">
        <v>150</v>
      </c>
      <c r="F199" s="90"/>
      <c r="G199" s="90">
        <f>F199</f>
        <v>0</v>
      </c>
      <c r="H199" s="90">
        <f>G199</f>
        <v>0</v>
      </c>
      <c r="I199" s="90">
        <f>H199</f>
        <v>0</v>
      </c>
    </row>
    <row r="200" spans="1:9" s="94" customFormat="1" outlineLevel="1" x14ac:dyDescent="0.25">
      <c r="A200" s="79" t="s">
        <v>202</v>
      </c>
      <c r="B200" s="79"/>
      <c r="C200" s="79"/>
      <c r="D200" s="79"/>
      <c r="E200" s="79"/>
      <c r="F200" s="79"/>
      <c r="G200" s="79"/>
      <c r="H200" s="79"/>
      <c r="I200" s="79"/>
    </row>
    <row r="201" spans="1:9" s="94" customFormat="1" outlineLevel="1" x14ac:dyDescent="0.25">
      <c r="A201" s="76" t="s">
        <v>81</v>
      </c>
      <c r="B201" s="75" t="s">
        <v>216</v>
      </c>
      <c r="C201" s="73"/>
      <c r="D201" s="74" t="s">
        <v>73</v>
      </c>
      <c r="E201" s="74"/>
      <c r="F201" s="74"/>
      <c r="G201" s="74"/>
      <c r="H201" s="74"/>
      <c r="I201" s="74"/>
    </row>
    <row r="202" spans="1:9" s="94" customFormat="1" outlineLevel="1" x14ac:dyDescent="0.25">
      <c r="A202" s="79"/>
      <c r="B202" s="75"/>
      <c r="C202" s="73"/>
      <c r="D202" s="74"/>
      <c r="E202" s="74"/>
      <c r="F202" s="74"/>
      <c r="G202" s="74"/>
      <c r="H202" s="74"/>
      <c r="I202" s="74"/>
    </row>
    <row r="203" spans="1:9" s="94" customFormat="1" outlineLevel="1" x14ac:dyDescent="0.25">
      <c r="A203" s="79"/>
      <c r="B203" s="75"/>
      <c r="C203" s="73"/>
      <c r="D203" s="74"/>
      <c r="E203" s="74"/>
      <c r="F203" s="74"/>
      <c r="G203" s="74"/>
      <c r="H203" s="74"/>
      <c r="I203" s="74"/>
    </row>
    <row r="204" spans="1:9" s="94" customFormat="1" outlineLevel="1" x14ac:dyDescent="0.25">
      <c r="A204" s="79"/>
      <c r="B204" s="75"/>
      <c r="C204" s="73"/>
      <c r="D204" s="74"/>
      <c r="E204" s="74"/>
      <c r="F204" s="74"/>
      <c r="G204" s="74"/>
      <c r="H204" s="74"/>
      <c r="I204" s="74"/>
    </row>
    <row r="205" spans="1:9" s="94" customFormat="1" outlineLevel="1" x14ac:dyDescent="0.25">
      <c r="A205" s="76" t="s">
        <v>114</v>
      </c>
      <c r="B205" s="75" t="s">
        <v>215</v>
      </c>
      <c r="C205" s="73"/>
      <c r="D205" s="74" t="s">
        <v>73</v>
      </c>
      <c r="E205" s="74"/>
      <c r="F205" s="74"/>
      <c r="G205" s="74"/>
      <c r="H205" s="74"/>
      <c r="I205" s="74"/>
    </row>
    <row r="206" spans="1:9" s="94" customFormat="1" outlineLevel="1" x14ac:dyDescent="0.25">
      <c r="A206" s="79"/>
      <c r="B206" s="75"/>
      <c r="C206" s="73"/>
      <c r="D206" s="74"/>
      <c r="E206" s="74"/>
      <c r="F206" s="74"/>
      <c r="G206" s="74"/>
      <c r="H206" s="74"/>
      <c r="I206" s="74"/>
    </row>
    <row r="207" spans="1:9" s="94" customFormat="1" outlineLevel="1" x14ac:dyDescent="0.25">
      <c r="A207" s="79"/>
      <c r="B207" s="75"/>
      <c r="C207" s="73"/>
      <c r="D207" s="74"/>
      <c r="E207" s="74"/>
      <c r="F207" s="74"/>
      <c r="G207" s="74"/>
      <c r="H207" s="74"/>
      <c r="I207" s="74"/>
    </row>
    <row r="208" spans="1:9" s="94" customFormat="1" outlineLevel="1" x14ac:dyDescent="0.25">
      <c r="A208" s="79"/>
      <c r="B208" s="75"/>
      <c r="C208" s="73"/>
      <c r="D208" s="74"/>
      <c r="E208" s="74"/>
      <c r="F208" s="74"/>
      <c r="G208" s="74"/>
      <c r="H208" s="74"/>
      <c r="I208" s="74"/>
    </row>
    <row r="209" spans="1:9" s="94" customFormat="1" outlineLevel="1" x14ac:dyDescent="0.25">
      <c r="A209" s="77" t="s">
        <v>199</v>
      </c>
      <c r="B209" s="77"/>
      <c r="C209" s="77"/>
      <c r="D209" s="77"/>
      <c r="E209" s="77"/>
      <c r="F209" s="77"/>
      <c r="G209" s="77"/>
      <c r="H209" s="77"/>
      <c r="I209" s="77"/>
    </row>
    <row r="210" spans="1:9" s="94" customFormat="1" ht="30" outlineLevel="1" x14ac:dyDescent="0.25">
      <c r="A210" s="186" t="s">
        <v>78</v>
      </c>
      <c r="B210" s="185" t="s">
        <v>214</v>
      </c>
      <c r="C210" s="184"/>
      <c r="D210" s="183" t="s">
        <v>73</v>
      </c>
      <c r="E210" s="183"/>
      <c r="F210" s="183"/>
      <c r="G210" s="183"/>
      <c r="H210" s="183"/>
      <c r="I210" s="183"/>
    </row>
    <row r="211" spans="1:9" s="94" customFormat="1" outlineLevel="1" x14ac:dyDescent="0.25">
      <c r="A211" s="76" t="s">
        <v>110</v>
      </c>
      <c r="B211" s="75" t="s">
        <v>213</v>
      </c>
      <c r="C211" s="73"/>
      <c r="D211" s="74" t="s">
        <v>73</v>
      </c>
      <c r="E211" s="74"/>
      <c r="F211" s="74"/>
      <c r="G211" s="74"/>
      <c r="H211" s="74"/>
      <c r="I211" s="74"/>
    </row>
    <row r="212" spans="1:9" s="94" customFormat="1" outlineLevel="1" x14ac:dyDescent="0.25">
      <c r="A212" s="76"/>
      <c r="B212" s="75"/>
      <c r="C212" s="73"/>
      <c r="D212" s="74"/>
      <c r="E212" s="74"/>
      <c r="F212" s="74"/>
      <c r="G212" s="74"/>
      <c r="H212" s="74"/>
      <c r="I212" s="74"/>
    </row>
    <row r="213" spans="1:9" s="94" customFormat="1" outlineLevel="1" x14ac:dyDescent="0.25">
      <c r="A213" s="76"/>
      <c r="B213" s="75"/>
      <c r="C213" s="73"/>
      <c r="D213" s="74"/>
      <c r="E213" s="74"/>
      <c r="F213" s="74"/>
      <c r="G213" s="74"/>
      <c r="H213" s="74"/>
      <c r="I213" s="74"/>
    </row>
    <row r="214" spans="1:9" s="94" customFormat="1" outlineLevel="1" x14ac:dyDescent="0.25">
      <c r="A214" s="76"/>
      <c r="B214" s="75"/>
      <c r="C214" s="73"/>
      <c r="D214" s="74"/>
      <c r="E214" s="74"/>
      <c r="F214" s="74"/>
      <c r="G214" s="74"/>
      <c r="H214" s="74"/>
      <c r="I214" s="74"/>
    </row>
    <row r="215" spans="1:9" s="94" customFormat="1" outlineLevel="1" x14ac:dyDescent="0.25">
      <c r="A215" s="76" t="s">
        <v>108</v>
      </c>
      <c r="B215" s="75" t="s">
        <v>212</v>
      </c>
      <c r="C215" s="73"/>
      <c r="D215" s="74" t="s">
        <v>73</v>
      </c>
      <c r="E215" s="74"/>
      <c r="F215" s="74"/>
      <c r="G215" s="74"/>
      <c r="H215" s="74"/>
      <c r="I215" s="74"/>
    </row>
    <row r="216" spans="1:9" s="94" customFormat="1" outlineLevel="1" x14ac:dyDescent="0.25">
      <c r="A216" s="76"/>
      <c r="B216" s="75"/>
      <c r="C216" s="73"/>
      <c r="D216" s="74"/>
      <c r="E216" s="74"/>
      <c r="F216" s="74"/>
      <c r="G216" s="74"/>
      <c r="H216" s="74"/>
      <c r="I216" s="74"/>
    </row>
    <row r="217" spans="1:9" s="94" customFormat="1" outlineLevel="1" x14ac:dyDescent="0.25">
      <c r="A217" s="76"/>
      <c r="B217" s="75"/>
      <c r="C217" s="73"/>
      <c r="D217" s="74"/>
      <c r="E217" s="74"/>
      <c r="F217" s="74"/>
      <c r="G217" s="74"/>
      <c r="H217" s="74"/>
      <c r="I217" s="74"/>
    </row>
    <row r="218" spans="1:9" s="94" customFormat="1" outlineLevel="1" x14ac:dyDescent="0.25">
      <c r="A218" s="76"/>
      <c r="B218" s="75"/>
      <c r="C218" s="73"/>
      <c r="D218" s="74"/>
      <c r="E218" s="74"/>
      <c r="F218" s="74"/>
      <c r="G218" s="74"/>
      <c r="H218" s="74"/>
      <c r="I218" s="74"/>
    </row>
    <row r="219" spans="1:9" s="94" customFormat="1" outlineLevel="1" x14ac:dyDescent="0.25">
      <c r="A219" s="77" t="s">
        <v>76</v>
      </c>
      <c r="B219" s="77"/>
      <c r="C219" s="77"/>
      <c r="D219" s="77"/>
      <c r="E219" s="77"/>
      <c r="F219" s="77"/>
      <c r="G219" s="77"/>
      <c r="H219" s="77"/>
      <c r="I219" s="77"/>
    </row>
    <row r="220" spans="1:9" s="94" customFormat="1" outlineLevel="1" x14ac:dyDescent="0.25">
      <c r="A220" s="76" t="s">
        <v>75</v>
      </c>
      <c r="B220" s="75" t="s">
        <v>211</v>
      </c>
      <c r="C220" s="73"/>
      <c r="D220" s="74" t="s">
        <v>73</v>
      </c>
      <c r="E220" s="74"/>
      <c r="F220" s="74"/>
      <c r="G220" s="74"/>
      <c r="H220" s="74"/>
      <c r="I220" s="74"/>
    </row>
    <row r="221" spans="1:9" s="94" customFormat="1" outlineLevel="1" x14ac:dyDescent="0.25">
      <c r="A221" s="76"/>
      <c r="B221" s="75"/>
      <c r="C221" s="73"/>
      <c r="D221" s="74"/>
      <c r="E221" s="74"/>
      <c r="F221" s="74"/>
      <c r="G221" s="74"/>
      <c r="H221" s="74"/>
      <c r="I221" s="74"/>
    </row>
    <row r="222" spans="1:9" s="94" customFormat="1" outlineLevel="1" x14ac:dyDescent="0.25">
      <c r="A222" s="76"/>
      <c r="B222" s="75"/>
      <c r="C222" s="73"/>
      <c r="D222" s="74"/>
      <c r="E222" s="74"/>
      <c r="F222" s="74"/>
      <c r="G222" s="74"/>
      <c r="H222" s="74"/>
      <c r="I222" s="74"/>
    </row>
    <row r="223" spans="1:9" s="94" customFormat="1" outlineLevel="1" x14ac:dyDescent="0.25">
      <c r="A223" s="76"/>
      <c r="B223" s="75"/>
      <c r="C223" s="73"/>
      <c r="D223" s="74"/>
      <c r="E223" s="74"/>
      <c r="F223" s="74"/>
      <c r="G223" s="74"/>
      <c r="H223" s="74"/>
      <c r="I223" s="74"/>
    </row>
    <row r="224" spans="1:9" s="94" customFormat="1" outlineLevel="1" x14ac:dyDescent="0.25">
      <c r="A224" s="76" t="s">
        <v>88</v>
      </c>
      <c r="B224" s="75" t="s">
        <v>87</v>
      </c>
      <c r="C224" s="73"/>
      <c r="D224" s="74" t="s">
        <v>73</v>
      </c>
      <c r="E224" s="74"/>
      <c r="F224" s="74"/>
      <c r="G224" s="74"/>
      <c r="H224" s="74"/>
      <c r="I224" s="74"/>
    </row>
    <row r="225" spans="1:10" s="94" customFormat="1" outlineLevel="1" x14ac:dyDescent="0.25">
      <c r="A225" s="76"/>
      <c r="B225" s="75"/>
      <c r="C225" s="73"/>
      <c r="D225" s="74"/>
      <c r="E225" s="74"/>
      <c r="F225" s="74"/>
      <c r="G225" s="74"/>
      <c r="H225" s="74"/>
      <c r="I225" s="74"/>
    </row>
    <row r="226" spans="1:10" s="94" customFormat="1" outlineLevel="1" x14ac:dyDescent="0.25">
      <c r="A226" s="76"/>
      <c r="B226" s="75"/>
      <c r="C226" s="73"/>
      <c r="D226" s="74"/>
      <c r="E226" s="74"/>
      <c r="F226" s="74"/>
      <c r="G226" s="74"/>
      <c r="H226" s="74"/>
      <c r="I226" s="74"/>
    </row>
    <row r="227" spans="1:10" s="94" customFormat="1" outlineLevel="1" x14ac:dyDescent="0.25">
      <c r="A227" s="76"/>
      <c r="B227" s="75"/>
      <c r="C227" s="73"/>
      <c r="D227" s="74"/>
      <c r="E227" s="74"/>
      <c r="F227" s="74"/>
      <c r="G227" s="74"/>
      <c r="H227" s="74"/>
      <c r="I227" s="74"/>
    </row>
    <row r="228" spans="1:10" s="94" customFormat="1" outlineLevel="1" x14ac:dyDescent="0.25">
      <c r="A228" s="76" t="s">
        <v>183</v>
      </c>
      <c r="B228" s="75" t="s">
        <v>210</v>
      </c>
      <c r="C228" s="73"/>
      <c r="D228" s="74" t="s">
        <v>73</v>
      </c>
      <c r="E228" s="74"/>
      <c r="F228" s="74"/>
      <c r="G228" s="74"/>
      <c r="H228" s="74"/>
      <c r="I228" s="74"/>
    </row>
    <row r="229" spans="1:10" s="94" customFormat="1" outlineLevel="1" x14ac:dyDescent="0.25">
      <c r="A229" s="76"/>
      <c r="B229" s="75"/>
      <c r="C229" s="73"/>
      <c r="D229" s="74"/>
      <c r="E229" s="74"/>
      <c r="F229" s="74"/>
      <c r="G229" s="74"/>
      <c r="H229" s="74"/>
      <c r="I229" s="74"/>
    </row>
    <row r="230" spans="1:10" s="94" customFormat="1" outlineLevel="1" x14ac:dyDescent="0.25">
      <c r="A230" s="76"/>
      <c r="B230" s="75"/>
      <c r="C230" s="73"/>
      <c r="D230" s="74"/>
      <c r="E230" s="74"/>
      <c r="F230" s="74"/>
      <c r="G230" s="74"/>
      <c r="H230" s="74"/>
      <c r="I230" s="74"/>
    </row>
    <row r="231" spans="1:10" s="94" customFormat="1" outlineLevel="1" x14ac:dyDescent="0.25">
      <c r="A231" s="76"/>
      <c r="B231" s="75"/>
      <c r="C231" s="73"/>
      <c r="D231" s="74"/>
      <c r="E231" s="74"/>
      <c r="F231" s="74"/>
      <c r="G231" s="74"/>
      <c r="H231" s="74"/>
      <c r="I231" s="74"/>
    </row>
    <row r="232" spans="1:10" s="94" customFormat="1" outlineLevel="1" x14ac:dyDescent="0.25">
      <c r="A232" s="76" t="s">
        <v>209</v>
      </c>
      <c r="B232" s="75" t="s">
        <v>208</v>
      </c>
      <c r="C232" s="73"/>
      <c r="D232" s="74" t="s">
        <v>73</v>
      </c>
      <c r="E232" s="74"/>
      <c r="F232" s="74"/>
      <c r="G232" s="74"/>
      <c r="H232" s="74"/>
      <c r="I232" s="74"/>
    </row>
    <row r="233" spans="1:10" s="94" customFormat="1" outlineLevel="1" x14ac:dyDescent="0.25">
      <c r="A233" s="76"/>
      <c r="B233" s="75"/>
      <c r="C233" s="73"/>
      <c r="D233" s="74"/>
      <c r="E233" s="74"/>
      <c r="F233" s="74"/>
      <c r="G233" s="74"/>
      <c r="H233" s="74"/>
      <c r="I233" s="74"/>
    </row>
    <row r="234" spans="1:10" s="94" customFormat="1" outlineLevel="1" x14ac:dyDescent="0.25">
      <c r="A234" s="76"/>
      <c r="B234" s="75"/>
      <c r="C234" s="73"/>
      <c r="D234" s="74"/>
      <c r="E234" s="74"/>
      <c r="F234" s="74"/>
      <c r="G234" s="74"/>
      <c r="H234" s="74"/>
      <c r="I234" s="74"/>
    </row>
    <row r="235" spans="1:10" s="94" customFormat="1" outlineLevel="1" x14ac:dyDescent="0.25">
      <c r="A235" s="76"/>
      <c r="B235" s="75"/>
      <c r="C235" s="73"/>
      <c r="D235" s="74"/>
      <c r="E235" s="74"/>
      <c r="F235" s="74"/>
      <c r="G235" s="74"/>
      <c r="H235" s="74"/>
      <c r="I235" s="74"/>
    </row>
    <row r="236" spans="1:10" s="94" customFormat="1" outlineLevel="1" x14ac:dyDescent="0.25">
      <c r="A236" s="95"/>
      <c r="B236" s="95"/>
      <c r="C236" s="95"/>
      <c r="D236" s="95"/>
      <c r="E236" s="95"/>
      <c r="F236" s="95"/>
      <c r="G236" s="95"/>
      <c r="H236" s="95"/>
      <c r="I236" s="95"/>
    </row>
    <row r="237" spans="1:10" s="122" customFormat="1" outlineLevel="1" x14ac:dyDescent="0.25">
      <c r="A237" s="79"/>
      <c r="B237" s="93" t="s">
        <v>207</v>
      </c>
      <c r="C237" s="71" t="s">
        <v>71</v>
      </c>
      <c r="D237" s="92">
        <f>SUM(E237:I237)</f>
        <v>3330</v>
      </c>
      <c r="E237" s="92">
        <f>SUM(E238:E240)</f>
        <v>1050</v>
      </c>
      <c r="F237" s="92">
        <f>SUM(F238:F240)</f>
        <v>1110</v>
      </c>
      <c r="G237" s="92">
        <f>SUM(G238:G240)</f>
        <v>1170</v>
      </c>
      <c r="H237" s="92">
        <f>SUM(H238:H240)</f>
        <v>0</v>
      </c>
      <c r="I237" s="92">
        <f>SUM(I238:I240)</f>
        <v>0</v>
      </c>
    </row>
    <row r="238" spans="1:10" s="94" customFormat="1" outlineLevel="1" x14ac:dyDescent="0.25">
      <c r="A238" s="79"/>
      <c r="B238" s="93"/>
      <c r="C238" s="38" t="s">
        <v>70</v>
      </c>
      <c r="D238" s="90">
        <f>SUM(E238:I238)</f>
        <v>1080</v>
      </c>
      <c r="E238" s="90">
        <f>+E243+E247+E251+E255+E259+E273+E290+E294+E298</f>
        <v>350</v>
      </c>
      <c r="F238" s="90">
        <f>+F243+F247+F251+F255+F259+F273+F290+F294+F298</f>
        <v>360</v>
      </c>
      <c r="G238" s="90">
        <f>+G243+G247+G251+G255+G259+G273+G290+G294+G298</f>
        <v>370</v>
      </c>
      <c r="H238" s="90">
        <f>+H243+H247+H251+H255+H259+H273+H290+H294+H298</f>
        <v>0</v>
      </c>
      <c r="I238" s="90">
        <f>+I243+I247+I251+I255+I259+I273+I290+I294+I298</f>
        <v>0</v>
      </c>
    </row>
    <row r="239" spans="1:10" s="94" customFormat="1" ht="30" outlineLevel="1" x14ac:dyDescent="0.25">
      <c r="A239" s="79"/>
      <c r="B239" s="93"/>
      <c r="C239" s="38" t="s">
        <v>69</v>
      </c>
      <c r="D239" s="90">
        <f>SUM(E239:I239)</f>
        <v>0</v>
      </c>
      <c r="E239" s="90">
        <f>+E244+E248+E252+E256+E260+E274+E291+E295+E299</f>
        <v>0</v>
      </c>
      <c r="F239" s="90">
        <f>+F244+F248+F252+F256+F260+F274+F291+F295+F299</f>
        <v>0</v>
      </c>
      <c r="G239" s="90">
        <f>+G244+G248+G252+G256+G260+G274+G291+G295+G299</f>
        <v>0</v>
      </c>
      <c r="H239" s="90">
        <f>+H244+H248+H252+H256+H260+H274+H291+H295+H299</f>
        <v>0</v>
      </c>
      <c r="I239" s="90">
        <f>+I244+I248+I252+I256+I260+I274+I291+I295+I299</f>
        <v>0</v>
      </c>
    </row>
    <row r="240" spans="1:10" s="94" customFormat="1" outlineLevel="1" x14ac:dyDescent="0.25">
      <c r="A240" s="79"/>
      <c r="B240" s="93"/>
      <c r="C240" s="38" t="s">
        <v>68</v>
      </c>
      <c r="D240" s="90">
        <f>SUM(E240:I240)</f>
        <v>2250</v>
      </c>
      <c r="E240" s="90">
        <f>+E245+E249+E253+E257+E261+E275+E292+E296+E300</f>
        <v>700</v>
      </c>
      <c r="F240" s="90">
        <f>+F245+F249+F253+F257+F261+F275+F292+F296+F300</f>
        <v>750</v>
      </c>
      <c r="G240" s="90">
        <f>+G245+G249+G253+G257+G261+G275+G292+G296+G300</f>
        <v>800</v>
      </c>
      <c r="H240" s="90">
        <f>+H245+H249+H253+H257+H261+H275+H292+H296+H300</f>
        <v>0</v>
      </c>
      <c r="I240" s="90">
        <f>+I245+I249+I253+I257+I261+I275+I292+I296+I300</f>
        <v>0</v>
      </c>
      <c r="J240" s="172"/>
    </row>
    <row r="241" spans="1:9" s="94" customFormat="1" outlineLevel="1" x14ac:dyDescent="0.25">
      <c r="A241" s="79" t="s">
        <v>85</v>
      </c>
      <c r="B241" s="79"/>
      <c r="C241" s="79"/>
      <c r="D241" s="79"/>
      <c r="E241" s="79"/>
      <c r="F241" s="79"/>
      <c r="G241" s="79"/>
      <c r="H241" s="79"/>
      <c r="I241" s="79"/>
    </row>
    <row r="242" spans="1:9" s="94" customFormat="1" outlineLevel="1" x14ac:dyDescent="0.25">
      <c r="A242" s="76" t="s">
        <v>84</v>
      </c>
      <c r="B242" s="75" t="s">
        <v>206</v>
      </c>
      <c r="C242" s="98" t="s">
        <v>71</v>
      </c>
      <c r="D242" s="92">
        <f>SUM(E242:I242)</f>
        <v>0</v>
      </c>
      <c r="E242" s="92">
        <f>SUM(E243:E245)</f>
        <v>0</v>
      </c>
      <c r="F242" s="92">
        <f>SUM(F243:F245)</f>
        <v>0</v>
      </c>
      <c r="G242" s="92">
        <f>SUM(G243:G245)</f>
        <v>0</v>
      </c>
      <c r="H242" s="92">
        <f>SUM(H243:H245)</f>
        <v>0</v>
      </c>
      <c r="I242" s="92">
        <f>SUM(I243:I245)</f>
        <v>0</v>
      </c>
    </row>
    <row r="243" spans="1:9" s="94" customFormat="1" outlineLevel="1" x14ac:dyDescent="0.25">
      <c r="A243" s="76"/>
      <c r="B243" s="75"/>
      <c r="C243" s="96" t="s">
        <v>70</v>
      </c>
      <c r="D243" s="90">
        <f>SUM(E243:I243)</f>
        <v>0</v>
      </c>
      <c r="E243" s="90"/>
      <c r="F243" s="90"/>
      <c r="G243" s="90"/>
      <c r="H243" s="90"/>
      <c r="I243" s="90"/>
    </row>
    <row r="244" spans="1:9" s="94" customFormat="1" ht="30" outlineLevel="1" x14ac:dyDescent="0.25">
      <c r="A244" s="76"/>
      <c r="B244" s="75"/>
      <c r="C244" s="96" t="s">
        <v>69</v>
      </c>
      <c r="D244" s="90">
        <f>SUM(E244:I244)</f>
        <v>0</v>
      </c>
      <c r="E244" s="90"/>
      <c r="F244" s="90"/>
      <c r="G244" s="90"/>
      <c r="H244" s="90"/>
      <c r="I244" s="90"/>
    </row>
    <row r="245" spans="1:9" s="94" customFormat="1" outlineLevel="1" x14ac:dyDescent="0.25">
      <c r="A245" s="76"/>
      <c r="B245" s="75"/>
      <c r="C245" s="96" t="s">
        <v>68</v>
      </c>
      <c r="D245" s="90">
        <f>SUM(E245:I245)</f>
        <v>0</v>
      </c>
      <c r="E245" s="90"/>
      <c r="F245" s="90">
        <f>E245</f>
        <v>0</v>
      </c>
      <c r="G245" s="90">
        <f>F245</f>
        <v>0</v>
      </c>
      <c r="H245" s="90">
        <f>G245</f>
        <v>0</v>
      </c>
      <c r="I245" s="90">
        <f>H245</f>
        <v>0</v>
      </c>
    </row>
    <row r="246" spans="1:9" s="94" customFormat="1" outlineLevel="1" x14ac:dyDescent="0.25">
      <c r="A246" s="76" t="s">
        <v>96</v>
      </c>
      <c r="B246" s="75" t="s">
        <v>205</v>
      </c>
      <c r="C246" s="98" t="s">
        <v>71</v>
      </c>
      <c r="D246" s="92">
        <f>SUM(E246:I246)</f>
        <v>300</v>
      </c>
      <c r="E246" s="92">
        <f>SUM(E247:E249)</f>
        <v>90</v>
      </c>
      <c r="F246" s="92">
        <f>SUM(F247:F249)</f>
        <v>100</v>
      </c>
      <c r="G246" s="92">
        <f>SUM(G247:G249)</f>
        <v>110</v>
      </c>
      <c r="H246" s="92">
        <f>SUM(H247:H249)</f>
        <v>0</v>
      </c>
      <c r="I246" s="92">
        <f>SUM(I247:I249)</f>
        <v>0</v>
      </c>
    </row>
    <row r="247" spans="1:9" s="94" customFormat="1" outlineLevel="1" x14ac:dyDescent="0.25">
      <c r="A247" s="76"/>
      <c r="B247" s="75"/>
      <c r="C247" s="96" t="s">
        <v>70</v>
      </c>
      <c r="D247" s="90">
        <f>SUM(E247:I247)</f>
        <v>0</v>
      </c>
      <c r="E247" s="90"/>
      <c r="F247" s="90"/>
      <c r="G247" s="90"/>
      <c r="H247" s="90"/>
      <c r="I247" s="90"/>
    </row>
    <row r="248" spans="1:9" s="94" customFormat="1" ht="30" outlineLevel="1" x14ac:dyDescent="0.25">
      <c r="A248" s="76"/>
      <c r="B248" s="75"/>
      <c r="C248" s="96" t="s">
        <v>69</v>
      </c>
      <c r="D248" s="90">
        <f>SUM(E248:I248)</f>
        <v>0</v>
      </c>
      <c r="E248" s="90"/>
      <c r="F248" s="90"/>
      <c r="G248" s="90"/>
      <c r="H248" s="90"/>
      <c r="I248" s="90"/>
    </row>
    <row r="249" spans="1:9" s="94" customFormat="1" outlineLevel="1" x14ac:dyDescent="0.25">
      <c r="A249" s="76"/>
      <c r="B249" s="75"/>
      <c r="C249" s="96" t="s">
        <v>68</v>
      </c>
      <c r="D249" s="90">
        <f>SUM(E249:I249)</f>
        <v>300</v>
      </c>
      <c r="E249" s="90">
        <v>90</v>
      </c>
      <c r="F249" s="90">
        <v>100</v>
      </c>
      <c r="G249" s="90">
        <v>110</v>
      </c>
      <c r="H249" s="90"/>
      <c r="I249" s="90">
        <f>H249</f>
        <v>0</v>
      </c>
    </row>
    <row r="250" spans="1:9" s="94" customFormat="1" outlineLevel="1" x14ac:dyDescent="0.25">
      <c r="A250" s="76" t="s">
        <v>94</v>
      </c>
      <c r="B250" s="75" t="s">
        <v>188</v>
      </c>
      <c r="C250" s="98" t="s">
        <v>71</v>
      </c>
      <c r="D250" s="92">
        <f>SUM(E250:I250)</f>
        <v>2160</v>
      </c>
      <c r="E250" s="92">
        <f>SUM(E251:E253)</f>
        <v>700</v>
      </c>
      <c r="F250" s="92">
        <f>SUM(F251:F253)</f>
        <v>720</v>
      </c>
      <c r="G250" s="92">
        <f>SUM(G251:G253)</f>
        <v>740</v>
      </c>
      <c r="H250" s="92">
        <f>SUM(H251:H253)</f>
        <v>0</v>
      </c>
      <c r="I250" s="92">
        <f>SUM(I251:I253)</f>
        <v>0</v>
      </c>
    </row>
    <row r="251" spans="1:9" s="94" customFormat="1" outlineLevel="1" x14ac:dyDescent="0.25">
      <c r="A251" s="76"/>
      <c r="B251" s="75"/>
      <c r="C251" s="96" t="s">
        <v>70</v>
      </c>
      <c r="D251" s="90">
        <f>SUM(E251:I251)</f>
        <v>1080</v>
      </c>
      <c r="E251" s="90">
        <f>E253</f>
        <v>350</v>
      </c>
      <c r="F251" s="90">
        <f>+F253</f>
        <v>360</v>
      </c>
      <c r="G251" s="90">
        <f>+G253</f>
        <v>370</v>
      </c>
      <c r="H251" s="90">
        <f>+H253</f>
        <v>0</v>
      </c>
      <c r="I251" s="90">
        <f>+I253</f>
        <v>0</v>
      </c>
    </row>
    <row r="252" spans="1:9" s="94" customFormat="1" ht="30" outlineLevel="1" x14ac:dyDescent="0.25">
      <c r="A252" s="76"/>
      <c r="B252" s="75"/>
      <c r="C252" s="96" t="s">
        <v>69</v>
      </c>
      <c r="D252" s="90">
        <f>SUM(E252:I252)</f>
        <v>0</v>
      </c>
      <c r="E252" s="90"/>
      <c r="F252" s="90"/>
      <c r="G252" s="90"/>
      <c r="H252" s="90"/>
      <c r="I252" s="90"/>
    </row>
    <row r="253" spans="1:9" s="94" customFormat="1" outlineLevel="1" x14ac:dyDescent="0.25">
      <c r="A253" s="76"/>
      <c r="B253" s="75"/>
      <c r="C253" s="96" t="s">
        <v>68</v>
      </c>
      <c r="D253" s="90">
        <f>SUM(E253:I253)</f>
        <v>1080</v>
      </c>
      <c r="E253" s="90">
        <v>350</v>
      </c>
      <c r="F253" s="90">
        <v>360</v>
      </c>
      <c r="G253" s="90">
        <v>370</v>
      </c>
      <c r="H253" s="90"/>
      <c r="I253" s="90">
        <f>H253</f>
        <v>0</v>
      </c>
    </row>
    <row r="254" spans="1:9" s="94" customFormat="1" outlineLevel="1" x14ac:dyDescent="0.25">
      <c r="A254" s="76" t="s">
        <v>124</v>
      </c>
      <c r="B254" s="75" t="s">
        <v>204</v>
      </c>
      <c r="C254" s="98" t="s">
        <v>71</v>
      </c>
      <c r="D254" s="92">
        <f>SUM(E254:I254)</f>
        <v>540</v>
      </c>
      <c r="E254" s="92">
        <f>SUM(E255:E257)</f>
        <v>170</v>
      </c>
      <c r="F254" s="92">
        <f>SUM(F255:F257)</f>
        <v>180</v>
      </c>
      <c r="G254" s="92">
        <f>SUM(G255:G257)</f>
        <v>190</v>
      </c>
      <c r="H254" s="92">
        <f>SUM(H255:H257)</f>
        <v>0</v>
      </c>
      <c r="I254" s="92">
        <f>SUM(I255:I257)</f>
        <v>0</v>
      </c>
    </row>
    <row r="255" spans="1:9" s="94" customFormat="1" outlineLevel="1" x14ac:dyDescent="0.25">
      <c r="A255" s="76"/>
      <c r="B255" s="75"/>
      <c r="C255" s="96" t="s">
        <v>70</v>
      </c>
      <c r="D255" s="90">
        <f>SUM(E255:I255)</f>
        <v>0</v>
      </c>
      <c r="E255" s="90"/>
      <c r="F255" s="90"/>
      <c r="G255" s="90"/>
      <c r="H255" s="90"/>
      <c r="I255" s="90"/>
    </row>
    <row r="256" spans="1:9" s="94" customFormat="1" ht="30" outlineLevel="1" x14ac:dyDescent="0.25">
      <c r="A256" s="76"/>
      <c r="B256" s="75"/>
      <c r="C256" s="96" t="s">
        <v>69</v>
      </c>
      <c r="D256" s="90">
        <f>SUM(E256:I256)</f>
        <v>0</v>
      </c>
      <c r="E256" s="90"/>
      <c r="F256" s="90"/>
      <c r="G256" s="90"/>
      <c r="H256" s="90"/>
      <c r="I256" s="90"/>
    </row>
    <row r="257" spans="1:11" s="94" customFormat="1" outlineLevel="1" x14ac:dyDescent="0.25">
      <c r="A257" s="76"/>
      <c r="B257" s="75"/>
      <c r="C257" s="96" t="s">
        <v>68</v>
      </c>
      <c r="D257" s="90">
        <f>SUM(E257:I257)</f>
        <v>540</v>
      </c>
      <c r="E257" s="90">
        <v>170</v>
      </c>
      <c r="F257" s="90">
        <v>180</v>
      </c>
      <c r="G257" s="90">
        <v>190</v>
      </c>
      <c r="H257" s="90"/>
      <c r="I257" s="90">
        <f>H257</f>
        <v>0</v>
      </c>
    </row>
    <row r="258" spans="1:11" s="94" customFormat="1" outlineLevel="1" x14ac:dyDescent="0.25">
      <c r="A258" s="76" t="s">
        <v>122</v>
      </c>
      <c r="B258" s="75" t="s">
        <v>203</v>
      </c>
      <c r="C258" s="98" t="s">
        <v>71</v>
      </c>
      <c r="D258" s="92">
        <f>SUM(E258:I258)</f>
        <v>0</v>
      </c>
      <c r="E258" s="92">
        <f>SUM(E259:E261)</f>
        <v>0</v>
      </c>
      <c r="F258" s="92">
        <f>SUM(F259:F261)</f>
        <v>0</v>
      </c>
      <c r="G258" s="92">
        <f>SUM(G259:G261)</f>
        <v>0</v>
      </c>
      <c r="H258" s="92">
        <f>SUM(H259:H261)</f>
        <v>0</v>
      </c>
      <c r="I258" s="92">
        <f>SUM(I259:I261)</f>
        <v>0</v>
      </c>
    </row>
    <row r="259" spans="1:11" s="94" customFormat="1" outlineLevel="1" x14ac:dyDescent="0.25">
      <c r="A259" s="76"/>
      <c r="B259" s="75"/>
      <c r="C259" s="96" t="s">
        <v>70</v>
      </c>
      <c r="D259" s="90">
        <f>SUM(E259:I259)</f>
        <v>0</v>
      </c>
      <c r="E259" s="90"/>
      <c r="F259" s="90"/>
      <c r="G259" s="90"/>
      <c r="H259" s="90"/>
      <c r="I259" s="90"/>
    </row>
    <row r="260" spans="1:11" s="94" customFormat="1" ht="30" outlineLevel="1" x14ac:dyDescent="0.25">
      <c r="A260" s="76"/>
      <c r="B260" s="75"/>
      <c r="C260" s="96" t="s">
        <v>69</v>
      </c>
      <c r="D260" s="90">
        <f>SUM(E260:I260)</f>
        <v>0</v>
      </c>
      <c r="E260" s="90"/>
      <c r="F260" s="90"/>
      <c r="G260" s="90"/>
      <c r="H260" s="90"/>
      <c r="I260" s="90"/>
    </row>
    <row r="261" spans="1:11" s="94" customFormat="1" outlineLevel="1" x14ac:dyDescent="0.25">
      <c r="A261" s="76"/>
      <c r="B261" s="75"/>
      <c r="C261" s="96" t="s">
        <v>68</v>
      </c>
      <c r="D261" s="90">
        <f>SUM(E261:I261)</f>
        <v>0</v>
      </c>
      <c r="E261" s="90"/>
      <c r="F261" s="90">
        <f>E261</f>
        <v>0</v>
      </c>
      <c r="G261" s="90">
        <f>F261</f>
        <v>0</v>
      </c>
      <c r="H261" s="90">
        <f>G261</f>
        <v>0</v>
      </c>
      <c r="I261" s="90">
        <f>H261</f>
        <v>0</v>
      </c>
    </row>
    <row r="262" spans="1:11" s="94" customFormat="1" outlineLevel="1" x14ac:dyDescent="0.25">
      <c r="A262" s="79" t="s">
        <v>202</v>
      </c>
      <c r="B262" s="79"/>
      <c r="C262" s="79"/>
      <c r="D262" s="79"/>
      <c r="E262" s="79"/>
      <c r="F262" s="79"/>
      <c r="G262" s="79"/>
      <c r="H262" s="79"/>
      <c r="I262" s="79"/>
    </row>
    <row r="263" spans="1:11" s="94" customFormat="1" ht="15.75" customHeight="1" outlineLevel="1" x14ac:dyDescent="0.25">
      <c r="A263" s="76" t="s">
        <v>81</v>
      </c>
      <c r="B263" s="75" t="s">
        <v>201</v>
      </c>
      <c r="C263" s="78"/>
      <c r="D263" s="74" t="s">
        <v>73</v>
      </c>
      <c r="E263" s="74"/>
      <c r="F263" s="74"/>
      <c r="G263" s="74"/>
      <c r="H263" s="74"/>
      <c r="I263" s="74"/>
      <c r="K263" s="182" t="s">
        <v>87</v>
      </c>
    </row>
    <row r="264" spans="1:11" s="94" customFormat="1" outlineLevel="1" x14ac:dyDescent="0.25">
      <c r="A264" s="76"/>
      <c r="B264" s="75"/>
      <c r="C264" s="78"/>
      <c r="D264" s="74"/>
      <c r="E264" s="74"/>
      <c r="F264" s="74"/>
      <c r="G264" s="74"/>
      <c r="H264" s="74"/>
      <c r="I264" s="74"/>
      <c r="K264" s="181"/>
    </row>
    <row r="265" spans="1:11" s="94" customFormat="1" outlineLevel="1" x14ac:dyDescent="0.25">
      <c r="A265" s="76"/>
      <c r="B265" s="75"/>
      <c r="C265" s="78"/>
      <c r="D265" s="74"/>
      <c r="E265" s="74"/>
      <c r="F265" s="74"/>
      <c r="G265" s="74"/>
      <c r="H265" s="74"/>
      <c r="I265" s="74"/>
      <c r="K265" s="181"/>
    </row>
    <row r="266" spans="1:11" s="94" customFormat="1" outlineLevel="1" x14ac:dyDescent="0.25">
      <c r="A266" s="76"/>
      <c r="B266" s="75"/>
      <c r="C266" s="78"/>
      <c r="D266" s="74"/>
      <c r="E266" s="74"/>
      <c r="F266" s="74"/>
      <c r="G266" s="74"/>
      <c r="H266" s="74"/>
      <c r="I266" s="74"/>
      <c r="K266" s="181"/>
    </row>
    <row r="267" spans="1:11" s="94" customFormat="1" outlineLevel="1" x14ac:dyDescent="0.25">
      <c r="A267" s="76" t="s">
        <v>114</v>
      </c>
      <c r="B267" s="75" t="s">
        <v>200</v>
      </c>
      <c r="C267" s="78"/>
      <c r="D267" s="74" t="s">
        <v>73</v>
      </c>
      <c r="E267" s="74"/>
      <c r="F267" s="74"/>
      <c r="G267" s="74"/>
      <c r="H267" s="74"/>
      <c r="I267" s="74"/>
      <c r="K267" s="180"/>
    </row>
    <row r="268" spans="1:11" s="94" customFormat="1" outlineLevel="1" x14ac:dyDescent="0.25">
      <c r="A268" s="76"/>
      <c r="B268" s="75"/>
      <c r="C268" s="78"/>
      <c r="D268" s="74"/>
      <c r="E268" s="74"/>
      <c r="F268" s="74"/>
      <c r="G268" s="74"/>
      <c r="H268" s="74"/>
      <c r="I268" s="74"/>
    </row>
    <row r="269" spans="1:11" s="94" customFormat="1" outlineLevel="1" x14ac:dyDescent="0.25">
      <c r="A269" s="76"/>
      <c r="B269" s="75"/>
      <c r="C269" s="78"/>
      <c r="D269" s="74"/>
      <c r="E269" s="74"/>
      <c r="F269" s="74"/>
      <c r="G269" s="74"/>
      <c r="H269" s="74"/>
      <c r="I269" s="74"/>
    </row>
    <row r="270" spans="1:11" s="94" customFormat="1" outlineLevel="1" x14ac:dyDescent="0.25">
      <c r="A270" s="76"/>
      <c r="B270" s="75"/>
      <c r="C270" s="78"/>
      <c r="D270" s="74"/>
      <c r="E270" s="74"/>
      <c r="F270" s="74"/>
      <c r="G270" s="74"/>
      <c r="H270" s="74"/>
      <c r="I270" s="74"/>
    </row>
    <row r="271" spans="1:11" s="94" customFormat="1" outlineLevel="1" x14ac:dyDescent="0.25">
      <c r="A271" s="79" t="s">
        <v>199</v>
      </c>
      <c r="B271" s="79"/>
      <c r="C271" s="79"/>
      <c r="D271" s="79"/>
      <c r="E271" s="79"/>
      <c r="F271" s="79"/>
      <c r="G271" s="79"/>
      <c r="H271" s="79"/>
      <c r="I271" s="79"/>
    </row>
    <row r="272" spans="1:11" s="94" customFormat="1" outlineLevel="1" x14ac:dyDescent="0.25">
      <c r="A272" s="76" t="s">
        <v>78</v>
      </c>
      <c r="B272" s="75" t="s">
        <v>111</v>
      </c>
      <c r="C272" s="78"/>
      <c r="D272" s="74" t="s">
        <v>73</v>
      </c>
      <c r="E272" s="74"/>
      <c r="F272" s="74"/>
      <c r="G272" s="74"/>
      <c r="H272" s="74"/>
      <c r="I272" s="74"/>
    </row>
    <row r="273" spans="1:9" s="94" customFormat="1" outlineLevel="1" x14ac:dyDescent="0.25">
      <c r="A273" s="76"/>
      <c r="B273" s="75"/>
      <c r="C273" s="78"/>
      <c r="D273" s="74"/>
      <c r="E273" s="74"/>
      <c r="F273" s="74"/>
      <c r="G273" s="74"/>
      <c r="H273" s="74"/>
      <c r="I273" s="74"/>
    </row>
    <row r="274" spans="1:9" s="94" customFormat="1" outlineLevel="1" x14ac:dyDescent="0.25">
      <c r="A274" s="76"/>
      <c r="B274" s="75"/>
      <c r="C274" s="78"/>
      <c r="D274" s="74"/>
      <c r="E274" s="74"/>
      <c r="F274" s="74"/>
      <c r="G274" s="74"/>
      <c r="H274" s="74"/>
      <c r="I274" s="74"/>
    </row>
    <row r="275" spans="1:9" s="94" customFormat="1" outlineLevel="1" x14ac:dyDescent="0.25">
      <c r="A275" s="76"/>
      <c r="B275" s="75"/>
      <c r="C275" s="78"/>
      <c r="D275" s="74"/>
      <c r="E275" s="74"/>
      <c r="F275" s="74"/>
      <c r="G275" s="74"/>
      <c r="H275" s="74"/>
      <c r="I275" s="74"/>
    </row>
    <row r="276" spans="1:9" s="94" customFormat="1" outlineLevel="1" x14ac:dyDescent="0.25">
      <c r="A276" s="77" t="s">
        <v>76</v>
      </c>
      <c r="B276" s="77"/>
      <c r="C276" s="77"/>
      <c r="D276" s="77"/>
      <c r="E276" s="77"/>
      <c r="F276" s="77"/>
      <c r="G276" s="77"/>
      <c r="H276" s="77"/>
      <c r="I276" s="77"/>
    </row>
    <row r="277" spans="1:9" s="94" customFormat="1" outlineLevel="1" x14ac:dyDescent="0.25">
      <c r="A277" s="76" t="s">
        <v>75</v>
      </c>
      <c r="B277" s="75" t="s">
        <v>198</v>
      </c>
      <c r="C277" s="78"/>
      <c r="D277" s="74" t="s">
        <v>73</v>
      </c>
      <c r="E277" s="74"/>
      <c r="F277" s="74"/>
      <c r="G277" s="74"/>
      <c r="H277" s="74"/>
      <c r="I277" s="74"/>
    </row>
    <row r="278" spans="1:9" s="94" customFormat="1" outlineLevel="1" x14ac:dyDescent="0.25">
      <c r="A278" s="76"/>
      <c r="B278" s="75"/>
      <c r="C278" s="78"/>
      <c r="D278" s="74"/>
      <c r="E278" s="74"/>
      <c r="F278" s="74"/>
      <c r="G278" s="74"/>
      <c r="H278" s="74"/>
      <c r="I278" s="74"/>
    </row>
    <row r="279" spans="1:9" s="94" customFormat="1" outlineLevel="1" x14ac:dyDescent="0.25">
      <c r="A279" s="76"/>
      <c r="B279" s="75"/>
      <c r="C279" s="78"/>
      <c r="D279" s="74"/>
      <c r="E279" s="74"/>
      <c r="F279" s="74"/>
      <c r="G279" s="74"/>
      <c r="H279" s="74"/>
      <c r="I279" s="74"/>
    </row>
    <row r="280" spans="1:9" s="94" customFormat="1" outlineLevel="1" x14ac:dyDescent="0.25">
      <c r="A280" s="76"/>
      <c r="B280" s="75"/>
      <c r="C280" s="78"/>
      <c r="D280" s="74"/>
      <c r="E280" s="74"/>
      <c r="F280" s="74"/>
      <c r="G280" s="74"/>
      <c r="H280" s="74"/>
      <c r="I280" s="74"/>
    </row>
    <row r="281" spans="1:9" s="94" customFormat="1" outlineLevel="1" x14ac:dyDescent="0.25">
      <c r="A281" s="76" t="s">
        <v>88</v>
      </c>
      <c r="B281" s="179" t="s">
        <v>87</v>
      </c>
      <c r="C281" s="78"/>
      <c r="D281" s="74" t="s">
        <v>73</v>
      </c>
      <c r="E281" s="74"/>
      <c r="F281" s="74"/>
      <c r="G281" s="74"/>
      <c r="H281" s="74"/>
      <c r="I281" s="74"/>
    </row>
    <row r="282" spans="1:9" s="94" customFormat="1" outlineLevel="1" x14ac:dyDescent="0.25">
      <c r="A282" s="76"/>
      <c r="B282" s="178" t="s">
        <v>87</v>
      </c>
      <c r="C282" s="78"/>
      <c r="D282" s="74"/>
      <c r="E282" s="74"/>
      <c r="F282" s="74"/>
      <c r="G282" s="74"/>
      <c r="H282" s="74"/>
      <c r="I282" s="74"/>
    </row>
    <row r="283" spans="1:9" s="94" customFormat="1" outlineLevel="1" x14ac:dyDescent="0.25">
      <c r="A283" s="76"/>
      <c r="B283" s="178" t="s">
        <v>87</v>
      </c>
      <c r="C283" s="78"/>
      <c r="D283" s="74"/>
      <c r="E283" s="74"/>
      <c r="F283" s="74"/>
      <c r="G283" s="74"/>
      <c r="H283" s="74"/>
      <c r="I283" s="74"/>
    </row>
    <row r="284" spans="1:9" s="94" customFormat="1" outlineLevel="1" x14ac:dyDescent="0.25">
      <c r="A284" s="76"/>
      <c r="B284" s="177" t="s">
        <v>87</v>
      </c>
      <c r="C284" s="78"/>
      <c r="D284" s="74"/>
      <c r="E284" s="74"/>
      <c r="F284" s="74"/>
      <c r="G284" s="74"/>
      <c r="H284" s="74"/>
      <c r="I284" s="74"/>
    </row>
    <row r="285" spans="1:9" s="94" customFormat="1" outlineLevel="1" x14ac:dyDescent="0.25">
      <c r="A285" s="76" t="s">
        <v>183</v>
      </c>
      <c r="B285" s="75" t="s">
        <v>197</v>
      </c>
      <c r="C285" s="176"/>
      <c r="D285" s="89" t="s">
        <v>73</v>
      </c>
      <c r="E285" s="88"/>
      <c r="F285" s="88"/>
      <c r="G285" s="88"/>
      <c r="H285" s="88"/>
      <c r="I285" s="87"/>
    </row>
    <row r="286" spans="1:9" s="94" customFormat="1" outlineLevel="1" x14ac:dyDescent="0.25">
      <c r="A286" s="76"/>
      <c r="B286" s="75"/>
      <c r="C286" s="175"/>
      <c r="D286" s="86"/>
      <c r="E286" s="85"/>
      <c r="F286" s="85"/>
      <c r="G286" s="85"/>
      <c r="H286" s="85"/>
      <c r="I286" s="84"/>
    </row>
    <row r="287" spans="1:9" s="94" customFormat="1" outlineLevel="1" x14ac:dyDescent="0.25">
      <c r="A287" s="76"/>
      <c r="B287" s="75"/>
      <c r="C287" s="175"/>
      <c r="D287" s="86"/>
      <c r="E287" s="85"/>
      <c r="F287" s="85"/>
      <c r="G287" s="85"/>
      <c r="H287" s="85"/>
      <c r="I287" s="84"/>
    </row>
    <row r="288" spans="1:9" s="94" customFormat="1" outlineLevel="1" x14ac:dyDescent="0.25">
      <c r="A288" s="76"/>
      <c r="B288" s="75"/>
      <c r="C288" s="174"/>
      <c r="D288" s="82"/>
      <c r="E288" s="81"/>
      <c r="F288" s="81"/>
      <c r="G288" s="81"/>
      <c r="H288" s="81"/>
      <c r="I288" s="80"/>
    </row>
    <row r="289" spans="1:9" s="94" customFormat="1" outlineLevel="1" x14ac:dyDescent="0.25">
      <c r="A289" s="76" t="s">
        <v>196</v>
      </c>
      <c r="B289" s="75" t="s">
        <v>182</v>
      </c>
      <c r="C289" s="71" t="s">
        <v>71</v>
      </c>
      <c r="D289" s="92">
        <f>SUM(E289:I289)</f>
        <v>0</v>
      </c>
      <c r="E289" s="92">
        <f>SUM(E290:E292)</f>
        <v>0</v>
      </c>
      <c r="F289" s="92">
        <f>SUM(F290:F292)</f>
        <v>0</v>
      </c>
      <c r="G289" s="92">
        <f>SUM(G290:G292)</f>
        <v>0</v>
      </c>
      <c r="H289" s="92">
        <f>SUM(H290:H292)</f>
        <v>0</v>
      </c>
      <c r="I289" s="92">
        <f>SUM(I290:I292)</f>
        <v>0</v>
      </c>
    </row>
    <row r="290" spans="1:9" s="94" customFormat="1" outlineLevel="1" x14ac:dyDescent="0.25">
      <c r="A290" s="76"/>
      <c r="B290" s="75"/>
      <c r="C290" s="38" t="s">
        <v>70</v>
      </c>
      <c r="D290" s="90">
        <f>SUM(E290:I290)</f>
        <v>0</v>
      </c>
      <c r="E290" s="90"/>
      <c r="F290" s="90"/>
      <c r="G290" s="90"/>
      <c r="H290" s="90"/>
      <c r="I290" s="90"/>
    </row>
    <row r="291" spans="1:9" s="94" customFormat="1" ht="30" outlineLevel="1" x14ac:dyDescent="0.25">
      <c r="A291" s="76"/>
      <c r="B291" s="75"/>
      <c r="C291" s="38" t="s">
        <v>69</v>
      </c>
      <c r="D291" s="90">
        <f>SUM(E291:I291)</f>
        <v>0</v>
      </c>
      <c r="E291" s="90"/>
      <c r="F291" s="90"/>
      <c r="G291" s="90"/>
      <c r="H291" s="90"/>
      <c r="I291" s="90"/>
    </row>
    <row r="292" spans="1:9" s="94" customFormat="1" outlineLevel="1" x14ac:dyDescent="0.25">
      <c r="A292" s="76"/>
      <c r="B292" s="75"/>
      <c r="C292" s="38" t="s">
        <v>68</v>
      </c>
      <c r="D292" s="90">
        <f>SUM(E292:I292)</f>
        <v>0</v>
      </c>
      <c r="E292" s="90"/>
      <c r="F292" s="90">
        <f>E292</f>
        <v>0</v>
      </c>
      <c r="G292" s="90">
        <f>F292</f>
        <v>0</v>
      </c>
      <c r="H292" s="90">
        <f>G292</f>
        <v>0</v>
      </c>
      <c r="I292" s="90">
        <f>H292</f>
        <v>0</v>
      </c>
    </row>
    <row r="293" spans="1:9" s="94" customFormat="1" outlineLevel="1" x14ac:dyDescent="0.25">
      <c r="A293" s="76" t="s">
        <v>195</v>
      </c>
      <c r="B293" s="75" t="s">
        <v>194</v>
      </c>
      <c r="C293" s="71" t="s">
        <v>71</v>
      </c>
      <c r="D293" s="92">
        <f>SUM(E293:I293)</f>
        <v>140</v>
      </c>
      <c r="E293" s="92">
        <f>SUM(E294:E296)</f>
        <v>40</v>
      </c>
      <c r="F293" s="92">
        <f>SUM(F294:F296)</f>
        <v>50</v>
      </c>
      <c r="G293" s="92">
        <f>SUM(G294:G296)</f>
        <v>50</v>
      </c>
      <c r="H293" s="92">
        <f>SUM(H294:H296)</f>
        <v>0</v>
      </c>
      <c r="I293" s="92">
        <f>SUM(I294:I296)</f>
        <v>0</v>
      </c>
    </row>
    <row r="294" spans="1:9" s="94" customFormat="1" outlineLevel="1" x14ac:dyDescent="0.25">
      <c r="A294" s="76"/>
      <c r="B294" s="75"/>
      <c r="C294" s="38" t="s">
        <v>70</v>
      </c>
      <c r="D294" s="90">
        <f>SUM(E294:I294)</f>
        <v>0</v>
      </c>
      <c r="E294" s="90"/>
      <c r="F294" s="90"/>
      <c r="G294" s="90"/>
      <c r="H294" s="90"/>
      <c r="I294" s="90"/>
    </row>
    <row r="295" spans="1:9" s="94" customFormat="1" ht="30" outlineLevel="1" x14ac:dyDescent="0.25">
      <c r="A295" s="76"/>
      <c r="B295" s="75"/>
      <c r="C295" s="38" t="s">
        <v>69</v>
      </c>
      <c r="D295" s="90">
        <f>SUM(E295:I295)</f>
        <v>0</v>
      </c>
      <c r="E295" s="90"/>
      <c r="F295" s="90"/>
      <c r="G295" s="90"/>
      <c r="H295" s="90"/>
      <c r="I295" s="90"/>
    </row>
    <row r="296" spans="1:9" s="94" customFormat="1" outlineLevel="1" x14ac:dyDescent="0.25">
      <c r="A296" s="76"/>
      <c r="B296" s="75"/>
      <c r="C296" s="38" t="s">
        <v>68</v>
      </c>
      <c r="D296" s="90">
        <f>SUM(E296:I296)</f>
        <v>140</v>
      </c>
      <c r="E296" s="90">
        <v>40</v>
      </c>
      <c r="F296" s="90">
        <v>50</v>
      </c>
      <c r="G296" s="90">
        <f>F296</f>
        <v>50</v>
      </c>
      <c r="H296" s="90"/>
      <c r="I296" s="90">
        <f>H296</f>
        <v>0</v>
      </c>
    </row>
    <row r="297" spans="1:9" s="94" customFormat="1" outlineLevel="1" x14ac:dyDescent="0.25">
      <c r="A297" s="76" t="s">
        <v>193</v>
      </c>
      <c r="B297" s="75" t="s">
        <v>192</v>
      </c>
      <c r="C297" s="71" t="s">
        <v>71</v>
      </c>
      <c r="D297" s="92">
        <f>SUM(E297:I297)</f>
        <v>190</v>
      </c>
      <c r="E297" s="92">
        <f>SUM(E298:E300)</f>
        <v>50</v>
      </c>
      <c r="F297" s="92">
        <f>SUM(F298:F300)</f>
        <v>60</v>
      </c>
      <c r="G297" s="92">
        <f>SUM(G298:G300)</f>
        <v>80</v>
      </c>
      <c r="H297" s="92">
        <f>SUM(H298:H300)</f>
        <v>0</v>
      </c>
      <c r="I297" s="92">
        <f>SUM(I298:I300)</f>
        <v>0</v>
      </c>
    </row>
    <row r="298" spans="1:9" s="94" customFormat="1" outlineLevel="1" x14ac:dyDescent="0.25">
      <c r="A298" s="76"/>
      <c r="B298" s="75"/>
      <c r="C298" s="38" t="s">
        <v>70</v>
      </c>
      <c r="D298" s="90">
        <f>SUM(E298:I298)</f>
        <v>0</v>
      </c>
      <c r="E298" s="90"/>
      <c r="F298" s="90"/>
      <c r="G298" s="90"/>
      <c r="H298" s="90"/>
      <c r="I298" s="90"/>
    </row>
    <row r="299" spans="1:9" s="94" customFormat="1" ht="30" outlineLevel="1" x14ac:dyDescent="0.25">
      <c r="A299" s="76"/>
      <c r="B299" s="75"/>
      <c r="C299" s="38" t="s">
        <v>69</v>
      </c>
      <c r="D299" s="90">
        <f>SUM(E299:I299)</f>
        <v>0</v>
      </c>
      <c r="E299" s="90"/>
      <c r="F299" s="90"/>
      <c r="G299" s="90"/>
      <c r="H299" s="90"/>
      <c r="I299" s="90"/>
    </row>
    <row r="300" spans="1:9" s="94" customFormat="1" outlineLevel="1" x14ac:dyDescent="0.25">
      <c r="A300" s="76"/>
      <c r="B300" s="75"/>
      <c r="C300" s="38" t="s">
        <v>68</v>
      </c>
      <c r="D300" s="90">
        <f>SUM(E300:I300)</f>
        <v>190</v>
      </c>
      <c r="E300" s="90">
        <v>50</v>
      </c>
      <c r="F300" s="90">
        <v>60</v>
      </c>
      <c r="G300" s="90">
        <v>80</v>
      </c>
      <c r="H300" s="90"/>
      <c r="I300" s="90">
        <f>H300</f>
        <v>0</v>
      </c>
    </row>
    <row r="301" spans="1:9" s="94" customFormat="1" outlineLevel="1" x14ac:dyDescent="0.25">
      <c r="A301" s="95"/>
      <c r="B301" s="95"/>
      <c r="C301" s="95"/>
      <c r="D301" s="95"/>
      <c r="E301" s="95"/>
      <c r="F301" s="95"/>
      <c r="G301" s="95"/>
      <c r="H301" s="95"/>
      <c r="I301" s="95"/>
    </row>
    <row r="302" spans="1:9" s="122" customFormat="1" outlineLevel="1" x14ac:dyDescent="0.25">
      <c r="A302" s="79"/>
      <c r="B302" s="93" t="s">
        <v>191</v>
      </c>
      <c r="C302" s="71" t="s">
        <v>71</v>
      </c>
      <c r="D302" s="92">
        <f>SUM(E302:I302)</f>
        <v>300</v>
      </c>
      <c r="E302" s="92">
        <f>SUM(E303:E305)</f>
        <v>100</v>
      </c>
      <c r="F302" s="92">
        <f>SUM(F303:F305)</f>
        <v>100</v>
      </c>
      <c r="G302" s="92">
        <f>SUM(G303:G305)</f>
        <v>100</v>
      </c>
      <c r="H302" s="92">
        <f>SUM(H303:H305)</f>
        <v>0</v>
      </c>
      <c r="I302" s="92">
        <f>SUM(I303:I305)</f>
        <v>0</v>
      </c>
    </row>
    <row r="303" spans="1:9" s="94" customFormat="1" outlineLevel="1" x14ac:dyDescent="0.25">
      <c r="A303" s="79"/>
      <c r="B303" s="93"/>
      <c r="C303" s="38" t="s">
        <v>70</v>
      </c>
      <c r="D303" s="90">
        <f>SUM(E303:I303)</f>
        <v>150</v>
      </c>
      <c r="E303" s="90">
        <f>+E308+E312+E316</f>
        <v>50</v>
      </c>
      <c r="F303" s="90">
        <f>+F308+F312+F316</f>
        <v>50</v>
      </c>
      <c r="G303" s="90">
        <f>+G308+G312+G316</f>
        <v>50</v>
      </c>
      <c r="H303" s="90">
        <f>+H308+H312+H316</f>
        <v>0</v>
      </c>
      <c r="I303" s="90">
        <f>+I308+I312+I316</f>
        <v>0</v>
      </c>
    </row>
    <row r="304" spans="1:9" s="94" customFormat="1" ht="30" outlineLevel="1" x14ac:dyDescent="0.25">
      <c r="A304" s="79"/>
      <c r="B304" s="93"/>
      <c r="C304" s="38" t="s">
        <v>69</v>
      </c>
      <c r="D304" s="90">
        <f>SUM(E304:I304)</f>
        <v>0</v>
      </c>
      <c r="E304" s="90">
        <f>+E309+E313+E317</f>
        <v>0</v>
      </c>
      <c r="F304" s="90">
        <f>+F309+F313+F317</f>
        <v>0</v>
      </c>
      <c r="G304" s="90">
        <f>+G309+G313+G317</f>
        <v>0</v>
      </c>
      <c r="H304" s="90">
        <f>+H309+H313+H317</f>
        <v>0</v>
      </c>
      <c r="I304" s="90">
        <f>+I309+I313+I317</f>
        <v>0</v>
      </c>
    </row>
    <row r="305" spans="1:10" s="94" customFormat="1" outlineLevel="1" x14ac:dyDescent="0.25">
      <c r="A305" s="79"/>
      <c r="B305" s="93"/>
      <c r="C305" s="38" t="s">
        <v>68</v>
      </c>
      <c r="D305" s="90">
        <f>SUM(E305:I305)</f>
        <v>150</v>
      </c>
      <c r="E305" s="90">
        <f>+E310+E314+E318</f>
        <v>50</v>
      </c>
      <c r="F305" s="90">
        <f>+F310+F314+F318</f>
        <v>50</v>
      </c>
      <c r="G305" s="90">
        <f>+G310+G314+G318</f>
        <v>50</v>
      </c>
      <c r="H305" s="90">
        <f>+H310+H314+H318</f>
        <v>0</v>
      </c>
      <c r="I305" s="90">
        <f>+I310+I314+I318</f>
        <v>0</v>
      </c>
      <c r="J305" s="172"/>
    </row>
    <row r="306" spans="1:10" s="94" customFormat="1" outlineLevel="1" x14ac:dyDescent="0.25">
      <c r="A306" s="79" t="s">
        <v>85</v>
      </c>
      <c r="B306" s="79"/>
      <c r="C306" s="79"/>
      <c r="D306" s="79"/>
      <c r="E306" s="79"/>
      <c r="F306" s="79"/>
      <c r="G306" s="79"/>
      <c r="H306" s="79"/>
      <c r="I306" s="79"/>
    </row>
    <row r="307" spans="1:10" s="94" customFormat="1" outlineLevel="1" x14ac:dyDescent="0.25">
      <c r="A307" s="76" t="s">
        <v>84</v>
      </c>
      <c r="B307" s="75" t="s">
        <v>190</v>
      </c>
      <c r="C307" s="71" t="s">
        <v>71</v>
      </c>
      <c r="D307" s="92">
        <f>SUM(E307:I307)</f>
        <v>0</v>
      </c>
      <c r="E307" s="92">
        <f>SUM(E308:E310)</f>
        <v>0</v>
      </c>
      <c r="F307" s="92">
        <f>SUM(F308:F310)</f>
        <v>0</v>
      </c>
      <c r="G307" s="92">
        <f>SUM(G308:G310)</f>
        <v>0</v>
      </c>
      <c r="H307" s="92">
        <f>SUM(H308:H310)</f>
        <v>0</v>
      </c>
      <c r="I307" s="92">
        <f>SUM(I308:I310)</f>
        <v>0</v>
      </c>
    </row>
    <row r="308" spans="1:10" s="94" customFormat="1" outlineLevel="1" x14ac:dyDescent="0.25">
      <c r="A308" s="76"/>
      <c r="B308" s="75"/>
      <c r="C308" s="38" t="s">
        <v>70</v>
      </c>
      <c r="D308" s="90">
        <f>SUM(E308:I308)</f>
        <v>0</v>
      </c>
      <c r="E308" s="90">
        <f>+E310</f>
        <v>0</v>
      </c>
      <c r="F308" s="90">
        <f>+F310</f>
        <v>0</v>
      </c>
      <c r="G308" s="90">
        <f>+G310</f>
        <v>0</v>
      </c>
      <c r="H308" s="90">
        <f>+H310</f>
        <v>0</v>
      </c>
      <c r="I308" s="90">
        <f>+I310</f>
        <v>0</v>
      </c>
    </row>
    <row r="309" spans="1:10" s="94" customFormat="1" ht="30" outlineLevel="1" x14ac:dyDescent="0.25">
      <c r="A309" s="76"/>
      <c r="B309" s="75"/>
      <c r="C309" s="38" t="s">
        <v>69</v>
      </c>
      <c r="D309" s="90">
        <f>SUM(E309:I309)</f>
        <v>0</v>
      </c>
      <c r="E309" s="90">
        <v>0</v>
      </c>
      <c r="F309" s="90">
        <v>0</v>
      </c>
      <c r="G309" s="90">
        <v>0</v>
      </c>
      <c r="H309" s="90">
        <v>0</v>
      </c>
      <c r="I309" s="90">
        <v>0</v>
      </c>
    </row>
    <row r="310" spans="1:10" s="94" customFormat="1" outlineLevel="1" x14ac:dyDescent="0.25">
      <c r="A310" s="76"/>
      <c r="B310" s="75"/>
      <c r="C310" s="38" t="s">
        <v>68</v>
      </c>
      <c r="D310" s="90">
        <f>SUM(E310:I310)</f>
        <v>0</v>
      </c>
      <c r="E310" s="173"/>
      <c r="F310" s="90"/>
      <c r="G310" s="90"/>
      <c r="H310" s="90"/>
      <c r="I310" s="90">
        <f>H310</f>
        <v>0</v>
      </c>
    </row>
    <row r="311" spans="1:10" s="94" customFormat="1" outlineLevel="1" x14ac:dyDescent="0.25">
      <c r="A311" s="76" t="s">
        <v>96</v>
      </c>
      <c r="B311" s="75" t="s">
        <v>189</v>
      </c>
      <c r="C311" s="71" t="s">
        <v>71</v>
      </c>
      <c r="D311" s="92">
        <f>SUM(E311:I311)</f>
        <v>300</v>
      </c>
      <c r="E311" s="92">
        <f>SUM(E312:E314)</f>
        <v>100</v>
      </c>
      <c r="F311" s="92">
        <f>SUM(F312:F314)</f>
        <v>100</v>
      </c>
      <c r="G311" s="92">
        <f>SUM(G312:G314)</f>
        <v>100</v>
      </c>
      <c r="H311" s="92">
        <f>SUM(H312:H314)</f>
        <v>0</v>
      </c>
      <c r="I311" s="92">
        <f>SUM(I312:I314)</f>
        <v>0</v>
      </c>
    </row>
    <row r="312" spans="1:10" s="94" customFormat="1" outlineLevel="1" x14ac:dyDescent="0.25">
      <c r="A312" s="76"/>
      <c r="B312" s="75"/>
      <c r="C312" s="38" t="s">
        <v>70</v>
      </c>
      <c r="D312" s="90">
        <f>SUM(E312:I312)</f>
        <v>150</v>
      </c>
      <c r="E312" s="90">
        <f>+E314</f>
        <v>50</v>
      </c>
      <c r="F312" s="90">
        <f>+F314</f>
        <v>50</v>
      </c>
      <c r="G312" s="90">
        <f>+G314</f>
        <v>50</v>
      </c>
      <c r="H312" s="90">
        <f>+H314</f>
        <v>0</v>
      </c>
      <c r="I312" s="90">
        <f>+I314</f>
        <v>0</v>
      </c>
    </row>
    <row r="313" spans="1:10" s="94" customFormat="1" ht="30" outlineLevel="1" x14ac:dyDescent="0.25">
      <c r="A313" s="76"/>
      <c r="B313" s="75"/>
      <c r="C313" s="38" t="s">
        <v>69</v>
      </c>
      <c r="D313" s="90">
        <f>SUM(E313:I313)</f>
        <v>0</v>
      </c>
      <c r="E313" s="90">
        <v>0</v>
      </c>
      <c r="F313" s="90">
        <v>0</v>
      </c>
      <c r="G313" s="90">
        <v>0</v>
      </c>
      <c r="H313" s="90">
        <v>0</v>
      </c>
      <c r="I313" s="90">
        <v>0</v>
      </c>
    </row>
    <row r="314" spans="1:10" s="94" customFormat="1" outlineLevel="1" x14ac:dyDescent="0.25">
      <c r="A314" s="76"/>
      <c r="B314" s="75"/>
      <c r="C314" s="38" t="s">
        <v>68</v>
      </c>
      <c r="D314" s="90">
        <f>SUM(E314:I314)</f>
        <v>150</v>
      </c>
      <c r="E314" s="90">
        <v>50</v>
      </c>
      <c r="F314" s="90">
        <v>50</v>
      </c>
      <c r="G314" s="90">
        <v>50</v>
      </c>
      <c r="H314" s="90"/>
      <c r="I314" s="90">
        <f>H314</f>
        <v>0</v>
      </c>
    </row>
    <row r="315" spans="1:10" s="122" customFormat="1" outlineLevel="1" x14ac:dyDescent="0.25">
      <c r="A315" s="76" t="s">
        <v>94</v>
      </c>
      <c r="B315" s="75" t="s">
        <v>188</v>
      </c>
      <c r="C315" s="71" t="s">
        <v>71</v>
      </c>
      <c r="D315" s="92">
        <f>SUM(E315:I315)</f>
        <v>0</v>
      </c>
      <c r="E315" s="92">
        <f>SUM(E316:E318)</f>
        <v>0</v>
      </c>
      <c r="F315" s="92">
        <f>SUM(F316:F318)</f>
        <v>0</v>
      </c>
      <c r="G315" s="92">
        <f>SUM(G316:G318)</f>
        <v>0</v>
      </c>
      <c r="H315" s="92">
        <f>SUM(H316:H318)</f>
        <v>0</v>
      </c>
      <c r="I315" s="92">
        <f>SUM(I316:I318)</f>
        <v>0</v>
      </c>
    </row>
    <row r="316" spans="1:10" s="94" customFormat="1" outlineLevel="1" x14ac:dyDescent="0.25">
      <c r="A316" s="76"/>
      <c r="B316" s="75"/>
      <c r="C316" s="38" t="s">
        <v>70</v>
      </c>
      <c r="D316" s="90">
        <f>SUM(E316:I316)</f>
        <v>0</v>
      </c>
      <c r="E316" s="90"/>
      <c r="F316" s="90"/>
      <c r="G316" s="90"/>
      <c r="H316" s="90"/>
      <c r="I316" s="90"/>
    </row>
    <row r="317" spans="1:10" s="94" customFormat="1" ht="30" outlineLevel="1" x14ac:dyDescent="0.25">
      <c r="A317" s="76"/>
      <c r="B317" s="75"/>
      <c r="C317" s="38" t="s">
        <v>69</v>
      </c>
      <c r="D317" s="90">
        <f>SUM(E317:I317)</f>
        <v>0</v>
      </c>
      <c r="E317" s="90"/>
      <c r="F317" s="90"/>
      <c r="G317" s="90"/>
      <c r="H317" s="90"/>
      <c r="I317" s="90"/>
    </row>
    <row r="318" spans="1:10" s="94" customFormat="1" outlineLevel="1" x14ac:dyDescent="0.25">
      <c r="A318" s="76"/>
      <c r="B318" s="75"/>
      <c r="C318" s="38" t="s">
        <v>68</v>
      </c>
      <c r="D318" s="90">
        <f>SUM(E318:I318)</f>
        <v>0</v>
      </c>
      <c r="E318" s="90"/>
      <c r="F318" s="90"/>
      <c r="G318" s="90">
        <f>F318</f>
        <v>0</v>
      </c>
      <c r="H318" s="90"/>
      <c r="I318" s="90">
        <f>H318</f>
        <v>0</v>
      </c>
      <c r="J318" s="172"/>
    </row>
    <row r="319" spans="1:10" s="94" customFormat="1" outlineLevel="1" x14ac:dyDescent="0.25">
      <c r="A319" s="79" t="s">
        <v>82</v>
      </c>
      <c r="B319" s="79"/>
      <c r="C319" s="79"/>
      <c r="D319" s="79"/>
      <c r="E319" s="79"/>
      <c r="F319" s="79"/>
      <c r="G319" s="79"/>
      <c r="H319" s="79"/>
      <c r="I319" s="79"/>
    </row>
    <row r="320" spans="1:10" s="94" customFormat="1" outlineLevel="1" x14ac:dyDescent="0.25">
      <c r="A320" s="76" t="s">
        <v>81</v>
      </c>
      <c r="B320" s="75" t="s">
        <v>187</v>
      </c>
      <c r="C320" s="78"/>
      <c r="D320" s="74" t="s">
        <v>73</v>
      </c>
      <c r="E320" s="74"/>
      <c r="F320" s="74"/>
      <c r="G320" s="74"/>
      <c r="H320" s="74"/>
      <c r="I320" s="74"/>
    </row>
    <row r="321" spans="1:9" s="94" customFormat="1" outlineLevel="1" x14ac:dyDescent="0.25">
      <c r="A321" s="76"/>
      <c r="B321" s="75"/>
      <c r="C321" s="78"/>
      <c r="D321" s="74"/>
      <c r="E321" s="74"/>
      <c r="F321" s="74"/>
      <c r="G321" s="74"/>
      <c r="H321" s="74"/>
      <c r="I321" s="74"/>
    </row>
    <row r="322" spans="1:9" s="94" customFormat="1" outlineLevel="1" x14ac:dyDescent="0.25">
      <c r="A322" s="76"/>
      <c r="B322" s="75"/>
      <c r="C322" s="78"/>
      <c r="D322" s="74"/>
      <c r="E322" s="74"/>
      <c r="F322" s="74"/>
      <c r="G322" s="74"/>
      <c r="H322" s="74"/>
      <c r="I322" s="74"/>
    </row>
    <row r="323" spans="1:9" s="94" customFormat="1" outlineLevel="1" x14ac:dyDescent="0.25">
      <c r="A323" s="76"/>
      <c r="B323" s="75"/>
      <c r="C323" s="78"/>
      <c r="D323" s="74"/>
      <c r="E323" s="74"/>
      <c r="F323" s="74"/>
      <c r="G323" s="74"/>
      <c r="H323" s="74"/>
      <c r="I323" s="74"/>
    </row>
    <row r="324" spans="1:9" s="94" customFormat="1" outlineLevel="1" x14ac:dyDescent="0.25">
      <c r="A324" s="76" t="s">
        <v>114</v>
      </c>
      <c r="B324" s="75" t="s">
        <v>186</v>
      </c>
      <c r="C324" s="78"/>
      <c r="D324" s="74" t="s">
        <v>73</v>
      </c>
      <c r="E324" s="74"/>
      <c r="F324" s="74"/>
      <c r="G324" s="74"/>
      <c r="H324" s="74"/>
      <c r="I324" s="74"/>
    </row>
    <row r="325" spans="1:9" s="94" customFormat="1" outlineLevel="1" x14ac:dyDescent="0.25">
      <c r="A325" s="76"/>
      <c r="B325" s="75"/>
      <c r="C325" s="78"/>
      <c r="D325" s="74"/>
      <c r="E325" s="74"/>
      <c r="F325" s="74"/>
      <c r="G325" s="74"/>
      <c r="H325" s="74"/>
      <c r="I325" s="74"/>
    </row>
    <row r="326" spans="1:9" s="94" customFormat="1" outlineLevel="1" x14ac:dyDescent="0.25">
      <c r="A326" s="76"/>
      <c r="B326" s="75"/>
      <c r="C326" s="78"/>
      <c r="D326" s="74"/>
      <c r="E326" s="74"/>
      <c r="F326" s="74"/>
      <c r="G326" s="74"/>
      <c r="H326" s="74"/>
      <c r="I326" s="74"/>
    </row>
    <row r="327" spans="1:9" s="94" customFormat="1" outlineLevel="1" x14ac:dyDescent="0.25">
      <c r="A327" s="76"/>
      <c r="B327" s="75"/>
      <c r="C327" s="78"/>
      <c r="D327" s="74"/>
      <c r="E327" s="74"/>
      <c r="F327" s="74"/>
      <c r="G327" s="74"/>
      <c r="H327" s="74"/>
      <c r="I327" s="74"/>
    </row>
    <row r="328" spans="1:9" s="94" customFormat="1" outlineLevel="1" x14ac:dyDescent="0.25">
      <c r="A328" s="79" t="s">
        <v>79</v>
      </c>
      <c r="B328" s="79"/>
      <c r="C328" s="79"/>
      <c r="D328" s="79"/>
      <c r="E328" s="79"/>
      <c r="F328" s="79"/>
      <c r="G328" s="79"/>
      <c r="H328" s="79"/>
      <c r="I328" s="79"/>
    </row>
    <row r="329" spans="1:9" s="94" customFormat="1" outlineLevel="1" x14ac:dyDescent="0.25">
      <c r="A329" s="76" t="s">
        <v>78</v>
      </c>
      <c r="B329" s="75" t="s">
        <v>185</v>
      </c>
      <c r="C329" s="78"/>
      <c r="D329" s="74" t="s">
        <v>73</v>
      </c>
      <c r="E329" s="74"/>
      <c r="F329" s="74"/>
      <c r="G329" s="74"/>
      <c r="H329" s="74"/>
      <c r="I329" s="74"/>
    </row>
    <row r="330" spans="1:9" s="94" customFormat="1" outlineLevel="1" x14ac:dyDescent="0.25">
      <c r="A330" s="76"/>
      <c r="B330" s="75"/>
      <c r="C330" s="78"/>
      <c r="D330" s="74"/>
      <c r="E330" s="74"/>
      <c r="F330" s="74"/>
      <c r="G330" s="74"/>
      <c r="H330" s="74"/>
      <c r="I330" s="74"/>
    </row>
    <row r="331" spans="1:9" s="94" customFormat="1" outlineLevel="1" x14ac:dyDescent="0.25">
      <c r="A331" s="76"/>
      <c r="B331" s="75"/>
      <c r="C331" s="78"/>
      <c r="D331" s="74"/>
      <c r="E331" s="74"/>
      <c r="F331" s="74"/>
      <c r="G331" s="74"/>
      <c r="H331" s="74"/>
      <c r="I331" s="74"/>
    </row>
    <row r="332" spans="1:9" s="94" customFormat="1" outlineLevel="1" x14ac:dyDescent="0.25">
      <c r="A332" s="76"/>
      <c r="B332" s="75"/>
      <c r="C332" s="78"/>
      <c r="D332" s="74"/>
      <c r="E332" s="74"/>
      <c r="F332" s="74"/>
      <c r="G332" s="74"/>
      <c r="H332" s="74"/>
      <c r="I332" s="74"/>
    </row>
    <row r="333" spans="1:9" s="94" customFormat="1" outlineLevel="1" x14ac:dyDescent="0.25">
      <c r="A333" s="77" t="s">
        <v>76</v>
      </c>
      <c r="B333" s="77"/>
      <c r="C333" s="77"/>
      <c r="D333" s="77"/>
      <c r="E333" s="77"/>
      <c r="F333" s="77"/>
      <c r="G333" s="77"/>
      <c r="H333" s="77"/>
      <c r="I333" s="77"/>
    </row>
    <row r="334" spans="1:9" s="94" customFormat="1" outlineLevel="1" x14ac:dyDescent="0.25">
      <c r="A334" s="76" t="s">
        <v>75</v>
      </c>
      <c r="B334" s="75" t="s">
        <v>184</v>
      </c>
      <c r="C334" s="73"/>
      <c r="D334" s="74" t="s">
        <v>73</v>
      </c>
      <c r="E334" s="74"/>
      <c r="F334" s="74"/>
      <c r="G334" s="74"/>
      <c r="H334" s="74"/>
      <c r="I334" s="74"/>
    </row>
    <row r="335" spans="1:9" s="122" customFormat="1" outlineLevel="1" x14ac:dyDescent="0.25">
      <c r="A335" s="76"/>
      <c r="B335" s="75"/>
      <c r="C335" s="73"/>
      <c r="D335" s="74"/>
      <c r="E335" s="74"/>
      <c r="F335" s="74"/>
      <c r="G335" s="74"/>
      <c r="H335" s="74"/>
      <c r="I335" s="74"/>
    </row>
    <row r="336" spans="1:9" s="94" customFormat="1" outlineLevel="1" x14ac:dyDescent="0.25">
      <c r="A336" s="76"/>
      <c r="B336" s="75"/>
      <c r="C336" s="73"/>
      <c r="D336" s="74"/>
      <c r="E336" s="74"/>
      <c r="F336" s="74"/>
      <c r="G336" s="74"/>
      <c r="H336" s="74"/>
      <c r="I336" s="74"/>
    </row>
    <row r="337" spans="1:10" s="94" customFormat="1" outlineLevel="1" x14ac:dyDescent="0.25">
      <c r="A337" s="76"/>
      <c r="B337" s="75"/>
      <c r="C337" s="73"/>
      <c r="D337" s="74"/>
      <c r="E337" s="74"/>
      <c r="F337" s="74"/>
      <c r="G337" s="74"/>
      <c r="H337" s="74"/>
      <c r="I337" s="74"/>
    </row>
    <row r="338" spans="1:10" s="94" customFormat="1" outlineLevel="1" x14ac:dyDescent="0.25">
      <c r="A338" s="76" t="s">
        <v>88</v>
      </c>
      <c r="B338" s="75" t="s">
        <v>87</v>
      </c>
      <c r="C338" s="73"/>
      <c r="D338" s="74" t="s">
        <v>73</v>
      </c>
      <c r="E338" s="74"/>
      <c r="F338" s="74"/>
      <c r="G338" s="74"/>
      <c r="H338" s="74"/>
      <c r="I338" s="74"/>
      <c r="J338" s="172"/>
    </row>
    <row r="339" spans="1:10" s="94" customFormat="1" outlineLevel="1" x14ac:dyDescent="0.25">
      <c r="A339" s="76"/>
      <c r="B339" s="75"/>
      <c r="C339" s="73"/>
      <c r="D339" s="74"/>
      <c r="E339" s="74"/>
      <c r="F339" s="74"/>
      <c r="G339" s="74"/>
      <c r="H339" s="74"/>
      <c r="I339" s="74"/>
    </row>
    <row r="340" spans="1:10" s="94" customFormat="1" outlineLevel="1" x14ac:dyDescent="0.25">
      <c r="A340" s="76"/>
      <c r="B340" s="75"/>
      <c r="C340" s="73"/>
      <c r="D340" s="74"/>
      <c r="E340" s="74"/>
      <c r="F340" s="74"/>
      <c r="G340" s="74"/>
      <c r="H340" s="74"/>
      <c r="I340" s="74"/>
    </row>
    <row r="341" spans="1:10" s="94" customFormat="1" outlineLevel="1" x14ac:dyDescent="0.25">
      <c r="A341" s="76"/>
      <c r="B341" s="75"/>
      <c r="C341" s="73"/>
      <c r="D341" s="74"/>
      <c r="E341" s="74"/>
      <c r="F341" s="74"/>
      <c r="G341" s="74"/>
      <c r="H341" s="74"/>
      <c r="I341" s="74"/>
    </row>
    <row r="342" spans="1:10" s="94" customFormat="1" outlineLevel="1" x14ac:dyDescent="0.25">
      <c r="A342" s="76" t="s">
        <v>183</v>
      </c>
      <c r="B342" s="75" t="s">
        <v>182</v>
      </c>
      <c r="C342" s="73"/>
      <c r="D342" s="74" t="s">
        <v>73</v>
      </c>
      <c r="E342" s="74"/>
      <c r="F342" s="74"/>
      <c r="G342" s="74"/>
      <c r="H342" s="74"/>
      <c r="I342" s="74"/>
      <c r="J342" s="172"/>
    </row>
    <row r="343" spans="1:10" s="94" customFormat="1" outlineLevel="1" x14ac:dyDescent="0.25">
      <c r="A343" s="76"/>
      <c r="B343" s="75"/>
      <c r="C343" s="73"/>
      <c r="D343" s="74"/>
      <c r="E343" s="74"/>
      <c r="F343" s="74"/>
      <c r="G343" s="74"/>
      <c r="H343" s="74"/>
      <c r="I343" s="74"/>
    </row>
    <row r="344" spans="1:10" s="94" customFormat="1" outlineLevel="1" x14ac:dyDescent="0.25">
      <c r="A344" s="76"/>
      <c r="B344" s="75"/>
      <c r="C344" s="73"/>
      <c r="D344" s="74"/>
      <c r="E344" s="74"/>
      <c r="F344" s="74"/>
      <c r="G344" s="74"/>
      <c r="H344" s="74"/>
      <c r="I344" s="74"/>
    </row>
    <row r="345" spans="1:10" s="94" customFormat="1" outlineLevel="1" x14ac:dyDescent="0.25">
      <c r="A345" s="76"/>
      <c r="B345" s="75"/>
      <c r="C345" s="73"/>
      <c r="D345" s="74"/>
      <c r="E345" s="74"/>
      <c r="F345" s="74"/>
      <c r="G345" s="74"/>
      <c r="H345" s="74"/>
      <c r="I345" s="74"/>
    </row>
    <row r="346" spans="1:10" s="94" customFormat="1" outlineLevel="1" x14ac:dyDescent="0.25">
      <c r="A346" s="95"/>
      <c r="B346" s="95"/>
      <c r="C346" s="95"/>
      <c r="D346" s="95"/>
      <c r="E346" s="95"/>
      <c r="F346" s="95"/>
      <c r="G346" s="95"/>
      <c r="H346" s="95"/>
      <c r="I346" s="95"/>
    </row>
    <row r="347" spans="1:10" s="94" customFormat="1" outlineLevel="1" x14ac:dyDescent="0.25">
      <c r="A347" s="79"/>
      <c r="B347" s="93" t="s">
        <v>181</v>
      </c>
      <c r="C347" s="71" t="s">
        <v>71</v>
      </c>
      <c r="D347" s="92">
        <f>SUM(E347:I347)</f>
        <v>30</v>
      </c>
      <c r="E347" s="92">
        <f>SUM(E348:E350)</f>
        <v>30</v>
      </c>
      <c r="F347" s="92">
        <f>SUM(F348:F350)</f>
        <v>0</v>
      </c>
      <c r="G347" s="92">
        <f>SUM(G348:G350)</f>
        <v>0</v>
      </c>
      <c r="H347" s="92">
        <f>SUM(H348:H350)</f>
        <v>0</v>
      </c>
      <c r="I347" s="92">
        <f>SUM(I348:I350)</f>
        <v>0</v>
      </c>
    </row>
    <row r="348" spans="1:10" s="94" customFormat="1" outlineLevel="1" x14ac:dyDescent="0.25">
      <c r="A348" s="79"/>
      <c r="B348" s="93"/>
      <c r="C348" s="38" t="s">
        <v>70</v>
      </c>
      <c r="D348" s="90">
        <f>SUM(E348:I348)</f>
        <v>0</v>
      </c>
      <c r="E348" s="90">
        <f>+E403+E407+E411+E415</f>
        <v>0</v>
      </c>
      <c r="F348" s="90">
        <f>+F403+F407+F411+F415</f>
        <v>0</v>
      </c>
      <c r="G348" s="90">
        <f>+G403+G407+G411+G415</f>
        <v>0</v>
      </c>
      <c r="H348" s="90">
        <f>+H403+H407+H411+H415</f>
        <v>0</v>
      </c>
      <c r="I348" s="90">
        <f>+I403+I407+I411+I415</f>
        <v>0</v>
      </c>
    </row>
    <row r="349" spans="1:10" s="94" customFormat="1" ht="30" outlineLevel="1" x14ac:dyDescent="0.25">
      <c r="A349" s="79"/>
      <c r="B349" s="93"/>
      <c r="C349" s="38" t="s">
        <v>69</v>
      </c>
      <c r="D349" s="90">
        <f>SUM(E349:I349)</f>
        <v>0</v>
      </c>
      <c r="E349" s="90">
        <f>+E404+E408+E412+E416</f>
        <v>0</v>
      </c>
      <c r="F349" s="90">
        <f>+F404+F408+F412+F416</f>
        <v>0</v>
      </c>
      <c r="G349" s="90">
        <f>+G404+G408+G412+G416</f>
        <v>0</v>
      </c>
      <c r="H349" s="90">
        <f>+H404+H408+H412+H416</f>
        <v>0</v>
      </c>
      <c r="I349" s="90">
        <f>+I404+I408+I412+I416</f>
        <v>0</v>
      </c>
    </row>
    <row r="350" spans="1:10" s="94" customFormat="1" outlineLevel="1" x14ac:dyDescent="0.25">
      <c r="A350" s="79"/>
      <c r="B350" s="93"/>
      <c r="C350" s="38" t="s">
        <v>68</v>
      </c>
      <c r="D350" s="90">
        <f>SUM(E350:I350)</f>
        <v>30</v>
      </c>
      <c r="E350" s="90">
        <f>+E405+E409+E413+E417</f>
        <v>30</v>
      </c>
      <c r="F350" s="90">
        <f>+F405+F409+F413+F417</f>
        <v>0</v>
      </c>
      <c r="G350" s="90">
        <f>+G405+G409+G413+G417</f>
        <v>0</v>
      </c>
      <c r="H350" s="90">
        <f>+H405+H409+H413+H417</f>
        <v>0</v>
      </c>
      <c r="I350" s="90">
        <f>+I405+I409+I413+I417</f>
        <v>0</v>
      </c>
    </row>
    <row r="351" spans="1:10" s="94" customFormat="1" outlineLevel="1" x14ac:dyDescent="0.25">
      <c r="A351" s="77" t="s">
        <v>180</v>
      </c>
      <c r="B351" s="77"/>
      <c r="C351" s="77"/>
      <c r="D351" s="77"/>
      <c r="E351" s="77"/>
      <c r="F351" s="77"/>
      <c r="G351" s="77"/>
      <c r="H351" s="77"/>
      <c r="I351" s="77"/>
    </row>
    <row r="352" spans="1:10" s="156" customFormat="1" outlineLevel="1" x14ac:dyDescent="0.25">
      <c r="A352" s="15" t="s">
        <v>179</v>
      </c>
      <c r="B352" s="97" t="s">
        <v>178</v>
      </c>
      <c r="C352" s="97"/>
      <c r="D352" s="97"/>
      <c r="E352" s="97"/>
      <c r="F352" s="97"/>
      <c r="G352" s="97"/>
      <c r="H352" s="97"/>
      <c r="I352" s="97"/>
    </row>
    <row r="353" spans="1:10" s="94" customFormat="1" outlineLevel="1" x14ac:dyDescent="0.25">
      <c r="A353" s="76" t="s">
        <v>177</v>
      </c>
      <c r="B353" s="75" t="s">
        <v>176</v>
      </c>
      <c r="C353" s="73"/>
      <c r="D353" s="74" t="s">
        <v>73</v>
      </c>
      <c r="E353" s="74"/>
      <c r="F353" s="74"/>
      <c r="G353" s="74"/>
      <c r="H353" s="74"/>
      <c r="I353" s="74"/>
      <c r="J353" s="172"/>
    </row>
    <row r="354" spans="1:10" s="94" customFormat="1" outlineLevel="1" x14ac:dyDescent="0.25">
      <c r="A354" s="76"/>
      <c r="B354" s="75"/>
      <c r="C354" s="73"/>
      <c r="D354" s="74"/>
      <c r="E354" s="74"/>
      <c r="F354" s="74"/>
      <c r="G354" s="74"/>
      <c r="H354" s="74"/>
      <c r="I354" s="74"/>
    </row>
    <row r="355" spans="1:10" s="94" customFormat="1" outlineLevel="1" x14ac:dyDescent="0.25">
      <c r="A355" s="76"/>
      <c r="B355" s="75"/>
      <c r="C355" s="73"/>
      <c r="D355" s="74"/>
      <c r="E355" s="74"/>
      <c r="F355" s="74"/>
      <c r="G355" s="74"/>
      <c r="H355" s="74"/>
      <c r="I355" s="74"/>
    </row>
    <row r="356" spans="1:10" s="94" customFormat="1" outlineLevel="1" x14ac:dyDescent="0.25">
      <c r="A356" s="76"/>
      <c r="B356" s="75"/>
      <c r="C356" s="73"/>
      <c r="D356" s="74"/>
      <c r="E356" s="74"/>
      <c r="F356" s="74"/>
      <c r="G356" s="74"/>
      <c r="H356" s="74"/>
      <c r="I356" s="74"/>
    </row>
    <row r="357" spans="1:10" s="156" customFormat="1" outlineLevel="1" x14ac:dyDescent="0.25">
      <c r="A357" s="73" t="s">
        <v>175</v>
      </c>
      <c r="B357" s="97" t="s">
        <v>174</v>
      </c>
      <c r="C357" s="73"/>
      <c r="D357" s="74" t="s">
        <v>73</v>
      </c>
      <c r="E357" s="74"/>
      <c r="F357" s="74"/>
      <c r="G357" s="74"/>
      <c r="H357" s="74"/>
      <c r="I357" s="74"/>
    </row>
    <row r="358" spans="1:10" s="156" customFormat="1" outlineLevel="1" x14ac:dyDescent="0.25">
      <c r="A358" s="73"/>
      <c r="B358" s="97"/>
      <c r="C358" s="73"/>
      <c r="D358" s="74"/>
      <c r="E358" s="74"/>
      <c r="F358" s="74"/>
      <c r="G358" s="74"/>
      <c r="H358" s="74"/>
      <c r="I358" s="74"/>
    </row>
    <row r="359" spans="1:10" s="156" customFormat="1" outlineLevel="1" x14ac:dyDescent="0.25">
      <c r="A359" s="73"/>
      <c r="B359" s="97"/>
      <c r="C359" s="73"/>
      <c r="D359" s="74"/>
      <c r="E359" s="74"/>
      <c r="F359" s="74"/>
      <c r="G359" s="74"/>
      <c r="H359" s="74"/>
      <c r="I359" s="74"/>
    </row>
    <row r="360" spans="1:10" s="156" customFormat="1" outlineLevel="1" x14ac:dyDescent="0.25">
      <c r="A360" s="73"/>
      <c r="B360" s="97"/>
      <c r="C360" s="73"/>
      <c r="D360" s="74"/>
      <c r="E360" s="74"/>
      <c r="F360" s="74"/>
      <c r="G360" s="74"/>
      <c r="H360" s="74"/>
      <c r="I360" s="74"/>
    </row>
    <row r="361" spans="1:10" s="156" customFormat="1" outlineLevel="1" x14ac:dyDescent="0.25">
      <c r="A361" s="15" t="s">
        <v>173</v>
      </c>
      <c r="B361" s="97" t="s">
        <v>34</v>
      </c>
      <c r="C361" s="97"/>
      <c r="D361" s="97"/>
      <c r="E361" s="97"/>
      <c r="F361" s="97"/>
      <c r="G361" s="97"/>
      <c r="H361" s="97"/>
      <c r="I361" s="97"/>
    </row>
    <row r="362" spans="1:10" s="156" customFormat="1" outlineLevel="1" x14ac:dyDescent="0.25">
      <c r="A362" s="168" t="s">
        <v>172</v>
      </c>
      <c r="B362" s="161" t="s">
        <v>171</v>
      </c>
      <c r="C362" s="73"/>
      <c r="D362" s="74" t="s">
        <v>73</v>
      </c>
      <c r="E362" s="74"/>
      <c r="F362" s="74"/>
      <c r="G362" s="74"/>
      <c r="H362" s="74"/>
      <c r="I362" s="74"/>
    </row>
    <row r="363" spans="1:10" s="156" customFormat="1" outlineLevel="1" x14ac:dyDescent="0.25">
      <c r="A363" s="167"/>
      <c r="B363" s="159"/>
      <c r="C363" s="73"/>
      <c r="D363" s="74"/>
      <c r="E363" s="74"/>
      <c r="F363" s="74"/>
      <c r="G363" s="74"/>
      <c r="H363" s="74"/>
      <c r="I363" s="74"/>
    </row>
    <row r="364" spans="1:10" s="156" customFormat="1" outlineLevel="1" x14ac:dyDescent="0.25">
      <c r="A364" s="167"/>
      <c r="B364" s="159"/>
      <c r="C364" s="73"/>
      <c r="D364" s="74"/>
      <c r="E364" s="74"/>
      <c r="F364" s="74"/>
      <c r="G364" s="74"/>
      <c r="H364" s="74"/>
      <c r="I364" s="74"/>
    </row>
    <row r="365" spans="1:10" s="156" customFormat="1" outlineLevel="1" x14ac:dyDescent="0.25">
      <c r="A365" s="166"/>
      <c r="B365" s="157"/>
      <c r="C365" s="73"/>
      <c r="D365" s="74"/>
      <c r="E365" s="74"/>
      <c r="F365" s="74"/>
      <c r="G365" s="74"/>
      <c r="H365" s="74"/>
      <c r="I365" s="74"/>
    </row>
    <row r="366" spans="1:10" s="156" customFormat="1" outlineLevel="1" x14ac:dyDescent="0.25">
      <c r="A366" s="171" t="s">
        <v>170</v>
      </c>
      <c r="B366" s="170"/>
      <c r="C366" s="170"/>
      <c r="D366" s="170"/>
      <c r="E366" s="170"/>
      <c r="F366" s="170"/>
      <c r="G366" s="170"/>
      <c r="H366" s="170"/>
      <c r="I366" s="169"/>
    </row>
    <row r="367" spans="1:10" s="156" customFormat="1" outlineLevel="1" x14ac:dyDescent="0.25">
      <c r="A367" s="15" t="s">
        <v>169</v>
      </c>
      <c r="B367" s="97" t="s">
        <v>168</v>
      </c>
      <c r="C367" s="97"/>
      <c r="D367" s="97"/>
      <c r="E367" s="97"/>
      <c r="F367" s="97"/>
      <c r="G367" s="97"/>
      <c r="H367" s="97"/>
      <c r="I367" s="97"/>
    </row>
    <row r="368" spans="1:10" s="156" customFormat="1" outlineLevel="1" x14ac:dyDescent="0.25">
      <c r="A368" s="168" t="s">
        <v>167</v>
      </c>
      <c r="B368" s="161" t="s">
        <v>166</v>
      </c>
      <c r="C368" s="73"/>
      <c r="D368" s="74" t="s">
        <v>73</v>
      </c>
      <c r="E368" s="74"/>
      <c r="F368" s="74"/>
      <c r="G368" s="74"/>
      <c r="H368" s="74"/>
      <c r="I368" s="74"/>
    </row>
    <row r="369" spans="1:9" s="156" customFormat="1" outlineLevel="1" x14ac:dyDescent="0.25">
      <c r="A369" s="167"/>
      <c r="B369" s="159"/>
      <c r="C369" s="73"/>
      <c r="D369" s="74"/>
      <c r="E369" s="74"/>
      <c r="F369" s="74"/>
      <c r="G369" s="74"/>
      <c r="H369" s="74"/>
      <c r="I369" s="74"/>
    </row>
    <row r="370" spans="1:9" s="156" customFormat="1" outlineLevel="1" x14ac:dyDescent="0.25">
      <c r="A370" s="167"/>
      <c r="B370" s="159"/>
      <c r="C370" s="73"/>
      <c r="D370" s="74"/>
      <c r="E370" s="74"/>
      <c r="F370" s="74"/>
      <c r="G370" s="74"/>
      <c r="H370" s="74"/>
      <c r="I370" s="74"/>
    </row>
    <row r="371" spans="1:9" s="156" customFormat="1" outlineLevel="1" x14ac:dyDescent="0.25">
      <c r="A371" s="166"/>
      <c r="B371" s="157"/>
      <c r="C371" s="73"/>
      <c r="D371" s="74"/>
      <c r="E371" s="74"/>
      <c r="F371" s="74"/>
      <c r="G371" s="74"/>
      <c r="H371" s="74"/>
      <c r="I371" s="74"/>
    </row>
    <row r="372" spans="1:9" s="156" customFormat="1" outlineLevel="1" x14ac:dyDescent="0.25">
      <c r="A372" s="168" t="s">
        <v>165</v>
      </c>
      <c r="B372" s="161" t="s">
        <v>164</v>
      </c>
      <c r="C372" s="73"/>
      <c r="D372" s="74" t="s">
        <v>73</v>
      </c>
      <c r="E372" s="74"/>
      <c r="F372" s="74"/>
      <c r="G372" s="74"/>
      <c r="H372" s="74"/>
      <c r="I372" s="74"/>
    </row>
    <row r="373" spans="1:9" s="156" customFormat="1" outlineLevel="1" x14ac:dyDescent="0.25">
      <c r="A373" s="167"/>
      <c r="B373" s="159"/>
      <c r="C373" s="73"/>
      <c r="D373" s="74"/>
      <c r="E373" s="74"/>
      <c r="F373" s="74"/>
      <c r="G373" s="74"/>
      <c r="H373" s="74"/>
      <c r="I373" s="74"/>
    </row>
    <row r="374" spans="1:9" s="156" customFormat="1" outlineLevel="1" x14ac:dyDescent="0.25">
      <c r="A374" s="167"/>
      <c r="B374" s="159"/>
      <c r="C374" s="73"/>
      <c r="D374" s="74"/>
      <c r="E374" s="74"/>
      <c r="F374" s="74"/>
      <c r="G374" s="74"/>
      <c r="H374" s="74"/>
      <c r="I374" s="74"/>
    </row>
    <row r="375" spans="1:9" s="156" customFormat="1" outlineLevel="1" x14ac:dyDescent="0.25">
      <c r="A375" s="166"/>
      <c r="B375" s="157"/>
      <c r="C375" s="73"/>
      <c r="D375" s="74"/>
      <c r="E375" s="74"/>
      <c r="F375" s="74"/>
      <c r="G375" s="74"/>
      <c r="H375" s="74"/>
      <c r="I375" s="74"/>
    </row>
    <row r="376" spans="1:9" s="156" customFormat="1" outlineLevel="1" x14ac:dyDescent="0.25">
      <c r="A376" s="168" t="s">
        <v>163</v>
      </c>
      <c r="B376" s="161" t="s">
        <v>162</v>
      </c>
      <c r="C376" s="73"/>
      <c r="D376" s="74" t="s">
        <v>73</v>
      </c>
      <c r="E376" s="74"/>
      <c r="F376" s="74"/>
      <c r="G376" s="74"/>
      <c r="H376" s="74"/>
      <c r="I376" s="74"/>
    </row>
    <row r="377" spans="1:9" s="156" customFormat="1" outlineLevel="1" x14ac:dyDescent="0.25">
      <c r="A377" s="167"/>
      <c r="B377" s="159"/>
      <c r="C377" s="73"/>
      <c r="D377" s="74"/>
      <c r="E377" s="74"/>
      <c r="F377" s="74"/>
      <c r="G377" s="74"/>
      <c r="H377" s="74"/>
      <c r="I377" s="74"/>
    </row>
    <row r="378" spans="1:9" s="156" customFormat="1" outlineLevel="1" x14ac:dyDescent="0.25">
      <c r="A378" s="167"/>
      <c r="B378" s="159"/>
      <c r="C378" s="73"/>
      <c r="D378" s="74"/>
      <c r="E378" s="74"/>
      <c r="F378" s="74"/>
      <c r="G378" s="74"/>
      <c r="H378" s="74"/>
      <c r="I378" s="74"/>
    </row>
    <row r="379" spans="1:9" s="156" customFormat="1" outlineLevel="1" x14ac:dyDescent="0.25">
      <c r="A379" s="166"/>
      <c r="B379" s="157"/>
      <c r="C379" s="73"/>
      <c r="D379" s="74"/>
      <c r="E379" s="74"/>
      <c r="F379" s="74"/>
      <c r="G379" s="74"/>
      <c r="H379" s="74"/>
      <c r="I379" s="74"/>
    </row>
    <row r="380" spans="1:9" s="156" customFormat="1" outlineLevel="1" x14ac:dyDescent="0.25">
      <c r="A380" s="15" t="s">
        <v>161</v>
      </c>
      <c r="B380" s="97" t="s">
        <v>160</v>
      </c>
      <c r="C380" s="97"/>
      <c r="D380" s="97"/>
      <c r="E380" s="97"/>
      <c r="F380" s="97"/>
      <c r="G380" s="97"/>
      <c r="H380" s="97"/>
      <c r="I380" s="97"/>
    </row>
    <row r="381" spans="1:9" s="156" customFormat="1" outlineLevel="1" x14ac:dyDescent="0.25">
      <c r="A381" s="168" t="s">
        <v>159</v>
      </c>
      <c r="B381" s="161" t="s">
        <v>158</v>
      </c>
      <c r="C381" s="73"/>
      <c r="D381" s="74" t="s">
        <v>73</v>
      </c>
      <c r="E381" s="74"/>
      <c r="F381" s="74"/>
      <c r="G381" s="74"/>
      <c r="H381" s="74"/>
      <c r="I381" s="74"/>
    </row>
    <row r="382" spans="1:9" s="156" customFormat="1" outlineLevel="1" x14ac:dyDescent="0.25">
      <c r="A382" s="167"/>
      <c r="B382" s="159"/>
      <c r="C382" s="73"/>
      <c r="D382" s="74"/>
      <c r="E382" s="74"/>
      <c r="F382" s="74"/>
      <c r="G382" s="74"/>
      <c r="H382" s="74"/>
      <c r="I382" s="74"/>
    </row>
    <row r="383" spans="1:9" s="156" customFormat="1" outlineLevel="1" x14ac:dyDescent="0.25">
      <c r="A383" s="167"/>
      <c r="B383" s="159"/>
      <c r="C383" s="73"/>
      <c r="D383" s="74"/>
      <c r="E383" s="74"/>
      <c r="F383" s="74"/>
      <c r="G383" s="74"/>
      <c r="H383" s="74"/>
      <c r="I383" s="74"/>
    </row>
    <row r="384" spans="1:9" s="156" customFormat="1" outlineLevel="1" x14ac:dyDescent="0.25">
      <c r="A384" s="166"/>
      <c r="B384" s="157"/>
      <c r="C384" s="73"/>
      <c r="D384" s="74"/>
      <c r="E384" s="74"/>
      <c r="F384" s="74"/>
      <c r="G384" s="74"/>
      <c r="H384" s="74"/>
      <c r="I384" s="74"/>
    </row>
    <row r="385" spans="1:9" s="156" customFormat="1" outlineLevel="1" x14ac:dyDescent="0.25">
      <c r="A385" s="73" t="s">
        <v>157</v>
      </c>
      <c r="B385" s="36" t="s">
        <v>156</v>
      </c>
      <c r="C385" s="73"/>
      <c r="D385" s="74" t="s">
        <v>73</v>
      </c>
      <c r="E385" s="74"/>
      <c r="F385" s="74"/>
      <c r="G385" s="74"/>
      <c r="H385" s="74"/>
      <c r="I385" s="74"/>
    </row>
    <row r="386" spans="1:9" s="156" customFormat="1" ht="105" outlineLevel="1" x14ac:dyDescent="0.25">
      <c r="A386" s="73"/>
      <c r="B386" s="36" t="s">
        <v>155</v>
      </c>
      <c r="C386" s="73"/>
      <c r="D386" s="74"/>
      <c r="E386" s="74"/>
      <c r="F386" s="74"/>
      <c r="G386" s="74"/>
      <c r="H386" s="74"/>
      <c r="I386" s="74"/>
    </row>
    <row r="387" spans="1:9" s="156" customFormat="1" ht="30" outlineLevel="1" x14ac:dyDescent="0.25">
      <c r="A387" s="73"/>
      <c r="B387" s="36" t="s">
        <v>154</v>
      </c>
      <c r="C387" s="73"/>
      <c r="D387" s="74"/>
      <c r="E387" s="74"/>
      <c r="F387" s="74"/>
      <c r="G387" s="74"/>
      <c r="H387" s="74"/>
      <c r="I387" s="74"/>
    </row>
    <row r="388" spans="1:9" s="156" customFormat="1" ht="45" outlineLevel="1" x14ac:dyDescent="0.25">
      <c r="A388" s="73"/>
      <c r="B388" s="36" t="s">
        <v>153</v>
      </c>
      <c r="C388" s="73"/>
      <c r="D388" s="74"/>
      <c r="E388" s="74"/>
      <c r="F388" s="74"/>
      <c r="G388" s="74"/>
      <c r="H388" s="74"/>
      <c r="I388" s="74"/>
    </row>
    <row r="389" spans="1:9" s="156" customFormat="1" outlineLevel="1" x14ac:dyDescent="0.25">
      <c r="A389" s="168" t="s">
        <v>152</v>
      </c>
      <c r="B389" s="161" t="s">
        <v>151</v>
      </c>
      <c r="C389" s="73"/>
      <c r="D389" s="74" t="s">
        <v>73</v>
      </c>
      <c r="E389" s="74"/>
      <c r="F389" s="74"/>
      <c r="G389" s="74"/>
      <c r="H389" s="74"/>
      <c r="I389" s="74"/>
    </row>
    <row r="390" spans="1:9" s="156" customFormat="1" outlineLevel="1" x14ac:dyDescent="0.25">
      <c r="A390" s="167"/>
      <c r="B390" s="159"/>
      <c r="C390" s="73"/>
      <c r="D390" s="74"/>
      <c r="E390" s="74"/>
      <c r="F390" s="74"/>
      <c r="G390" s="74"/>
      <c r="H390" s="74"/>
      <c r="I390" s="74"/>
    </row>
    <row r="391" spans="1:9" s="156" customFormat="1" outlineLevel="1" x14ac:dyDescent="0.25">
      <c r="A391" s="167"/>
      <c r="B391" s="159"/>
      <c r="C391" s="73"/>
      <c r="D391" s="74"/>
      <c r="E391" s="74"/>
      <c r="F391" s="74"/>
      <c r="G391" s="74"/>
      <c r="H391" s="74"/>
      <c r="I391" s="74"/>
    </row>
    <row r="392" spans="1:9" s="156" customFormat="1" outlineLevel="1" x14ac:dyDescent="0.25">
      <c r="A392" s="166"/>
      <c r="B392" s="157"/>
      <c r="C392" s="73"/>
      <c r="D392" s="74"/>
      <c r="E392" s="74"/>
      <c r="F392" s="74"/>
      <c r="G392" s="74"/>
      <c r="H392" s="74"/>
      <c r="I392" s="74"/>
    </row>
    <row r="393" spans="1:9" s="156" customFormat="1" outlineLevel="1" x14ac:dyDescent="0.25">
      <c r="A393" s="168" t="s">
        <v>150</v>
      </c>
      <c r="B393" s="161" t="s">
        <v>149</v>
      </c>
      <c r="C393" s="73"/>
      <c r="D393" s="74" t="s">
        <v>73</v>
      </c>
      <c r="E393" s="74"/>
      <c r="F393" s="74"/>
      <c r="G393" s="74"/>
      <c r="H393" s="74"/>
      <c r="I393" s="74"/>
    </row>
    <row r="394" spans="1:9" s="156" customFormat="1" outlineLevel="1" x14ac:dyDescent="0.25">
      <c r="A394" s="167"/>
      <c r="B394" s="159"/>
      <c r="C394" s="73"/>
      <c r="D394" s="74"/>
      <c r="E394" s="74"/>
      <c r="F394" s="74"/>
      <c r="G394" s="74"/>
      <c r="H394" s="74"/>
      <c r="I394" s="74"/>
    </row>
    <row r="395" spans="1:9" s="156" customFormat="1" outlineLevel="1" x14ac:dyDescent="0.25">
      <c r="A395" s="167"/>
      <c r="B395" s="159"/>
      <c r="C395" s="73"/>
      <c r="D395" s="74"/>
      <c r="E395" s="74"/>
      <c r="F395" s="74"/>
      <c r="G395" s="74"/>
      <c r="H395" s="74"/>
      <c r="I395" s="74"/>
    </row>
    <row r="396" spans="1:9" s="156" customFormat="1" outlineLevel="1" x14ac:dyDescent="0.25">
      <c r="A396" s="166"/>
      <c r="B396" s="157"/>
      <c r="C396" s="73"/>
      <c r="D396" s="74"/>
      <c r="E396" s="74"/>
      <c r="F396" s="74"/>
      <c r="G396" s="74"/>
      <c r="H396" s="74"/>
      <c r="I396" s="74"/>
    </row>
    <row r="397" spans="1:9" s="156" customFormat="1" outlineLevel="1" x14ac:dyDescent="0.25">
      <c r="A397" s="171" t="s">
        <v>148</v>
      </c>
      <c r="B397" s="170"/>
      <c r="C397" s="170"/>
      <c r="D397" s="170"/>
      <c r="E397" s="170"/>
      <c r="F397" s="170"/>
      <c r="G397" s="170"/>
      <c r="H397" s="170"/>
      <c r="I397" s="169"/>
    </row>
    <row r="398" spans="1:9" s="156" customFormat="1" outlineLevel="1" x14ac:dyDescent="0.25">
      <c r="A398" s="168" t="s">
        <v>147</v>
      </c>
      <c r="B398" s="161" t="s">
        <v>146</v>
      </c>
      <c r="C398" s="73"/>
      <c r="D398" s="74" t="s">
        <v>73</v>
      </c>
      <c r="E398" s="74"/>
      <c r="F398" s="74"/>
      <c r="G398" s="74"/>
      <c r="H398" s="74"/>
      <c r="I398" s="74"/>
    </row>
    <row r="399" spans="1:9" s="156" customFormat="1" outlineLevel="1" x14ac:dyDescent="0.25">
      <c r="A399" s="167"/>
      <c r="B399" s="159"/>
      <c r="C399" s="73"/>
      <c r="D399" s="74"/>
      <c r="E399" s="74"/>
      <c r="F399" s="74"/>
      <c r="G399" s="74"/>
      <c r="H399" s="74"/>
      <c r="I399" s="74"/>
    </row>
    <row r="400" spans="1:9" s="156" customFormat="1" outlineLevel="1" x14ac:dyDescent="0.25">
      <c r="A400" s="167"/>
      <c r="B400" s="159"/>
      <c r="C400" s="73"/>
      <c r="D400" s="74"/>
      <c r="E400" s="74"/>
      <c r="F400" s="74"/>
      <c r="G400" s="74"/>
      <c r="H400" s="74"/>
      <c r="I400" s="74"/>
    </row>
    <row r="401" spans="1:9" s="156" customFormat="1" outlineLevel="1" x14ac:dyDescent="0.25">
      <c r="A401" s="166"/>
      <c r="B401" s="157"/>
      <c r="C401" s="73"/>
      <c r="D401" s="74"/>
      <c r="E401" s="74"/>
      <c r="F401" s="74"/>
      <c r="G401" s="74"/>
      <c r="H401" s="74"/>
      <c r="I401" s="74"/>
    </row>
    <row r="402" spans="1:9" s="156" customFormat="1" outlineLevel="1" x14ac:dyDescent="0.25">
      <c r="A402" s="165" t="s">
        <v>145</v>
      </c>
      <c r="B402" s="161" t="s">
        <v>144</v>
      </c>
      <c r="C402" s="71" t="s">
        <v>71</v>
      </c>
      <c r="D402" s="92">
        <f>SUM(E402:I402)</f>
        <v>30</v>
      </c>
      <c r="E402" s="92">
        <f>SUM(E403:E405)</f>
        <v>30</v>
      </c>
      <c r="F402" s="92">
        <f>SUM(F403:F405)</f>
        <v>0</v>
      </c>
      <c r="G402" s="92">
        <f>SUM(G403:G405)</f>
        <v>0</v>
      </c>
      <c r="H402" s="92">
        <f>SUM(H403:H405)</f>
        <v>0</v>
      </c>
      <c r="I402" s="92">
        <f>SUM(I403:I405)</f>
        <v>0</v>
      </c>
    </row>
    <row r="403" spans="1:9" s="156" customFormat="1" outlineLevel="1" x14ac:dyDescent="0.25">
      <c r="A403" s="164"/>
      <c r="B403" s="159"/>
      <c r="C403" s="38" t="s">
        <v>70</v>
      </c>
      <c r="D403" s="90">
        <f>SUM(E403:I403)</f>
        <v>0</v>
      </c>
      <c r="E403" s="90"/>
      <c r="F403" s="90">
        <f>+F405</f>
        <v>0</v>
      </c>
      <c r="G403" s="90">
        <f>+G405</f>
        <v>0</v>
      </c>
      <c r="H403" s="90">
        <f>+H405</f>
        <v>0</v>
      </c>
      <c r="I403" s="90">
        <f>+I405</f>
        <v>0</v>
      </c>
    </row>
    <row r="404" spans="1:9" s="156" customFormat="1" ht="30" outlineLevel="1" x14ac:dyDescent="0.25">
      <c r="A404" s="164"/>
      <c r="B404" s="159"/>
      <c r="C404" s="38" t="s">
        <v>69</v>
      </c>
      <c r="D404" s="90">
        <f>SUM(E404:I404)</f>
        <v>0</v>
      </c>
      <c r="E404" s="90">
        <v>0</v>
      </c>
      <c r="F404" s="90">
        <v>0</v>
      </c>
      <c r="G404" s="90">
        <v>0</v>
      </c>
      <c r="H404" s="90">
        <v>0</v>
      </c>
      <c r="I404" s="90">
        <v>0</v>
      </c>
    </row>
    <row r="405" spans="1:9" s="156" customFormat="1" outlineLevel="1" x14ac:dyDescent="0.25">
      <c r="A405" s="163"/>
      <c r="B405" s="157"/>
      <c r="C405" s="38" t="s">
        <v>68</v>
      </c>
      <c r="D405" s="90">
        <f>SUM(E405:I405)</f>
        <v>30</v>
      </c>
      <c r="E405" s="90">
        <v>30</v>
      </c>
      <c r="F405" s="90"/>
      <c r="G405" s="90"/>
      <c r="H405" s="90"/>
      <c r="I405" s="90">
        <f>H405</f>
        <v>0</v>
      </c>
    </row>
    <row r="406" spans="1:9" s="156" customFormat="1" outlineLevel="1" x14ac:dyDescent="0.25">
      <c r="A406" s="168" t="s">
        <v>143</v>
      </c>
      <c r="B406" s="161" t="s">
        <v>142</v>
      </c>
      <c r="C406" s="73"/>
      <c r="D406" s="74" t="s">
        <v>73</v>
      </c>
      <c r="E406" s="74"/>
      <c r="F406" s="74"/>
      <c r="G406" s="74"/>
      <c r="H406" s="74"/>
      <c r="I406" s="74"/>
    </row>
    <row r="407" spans="1:9" s="156" customFormat="1" outlineLevel="1" x14ac:dyDescent="0.25">
      <c r="A407" s="167"/>
      <c r="B407" s="159"/>
      <c r="C407" s="73"/>
      <c r="D407" s="74"/>
      <c r="E407" s="74"/>
      <c r="F407" s="74"/>
      <c r="G407" s="74"/>
      <c r="H407" s="74"/>
      <c r="I407" s="74"/>
    </row>
    <row r="408" spans="1:9" s="156" customFormat="1" outlineLevel="1" x14ac:dyDescent="0.25">
      <c r="A408" s="167"/>
      <c r="B408" s="159"/>
      <c r="C408" s="73"/>
      <c r="D408" s="74"/>
      <c r="E408" s="74"/>
      <c r="F408" s="74"/>
      <c r="G408" s="74"/>
      <c r="H408" s="74"/>
      <c r="I408" s="74"/>
    </row>
    <row r="409" spans="1:9" s="156" customFormat="1" outlineLevel="1" x14ac:dyDescent="0.25">
      <c r="A409" s="166"/>
      <c r="B409" s="157"/>
      <c r="C409" s="73"/>
      <c r="D409" s="74"/>
      <c r="E409" s="74"/>
      <c r="F409" s="74"/>
      <c r="G409" s="74"/>
      <c r="H409" s="74"/>
      <c r="I409" s="74"/>
    </row>
    <row r="410" spans="1:9" s="156" customFormat="1" outlineLevel="1" x14ac:dyDescent="0.25">
      <c r="A410" s="165" t="s">
        <v>141</v>
      </c>
      <c r="B410" s="161" t="s">
        <v>140</v>
      </c>
      <c r="C410" s="73"/>
      <c r="D410" s="74" t="s">
        <v>73</v>
      </c>
      <c r="E410" s="74"/>
      <c r="F410" s="74"/>
      <c r="G410" s="74"/>
      <c r="H410" s="74"/>
      <c r="I410" s="74"/>
    </row>
    <row r="411" spans="1:9" s="156" customFormat="1" outlineLevel="1" x14ac:dyDescent="0.25">
      <c r="A411" s="164"/>
      <c r="B411" s="159"/>
      <c r="C411" s="73"/>
      <c r="D411" s="74"/>
      <c r="E411" s="74"/>
      <c r="F411" s="74"/>
      <c r="G411" s="74"/>
      <c r="H411" s="74"/>
      <c r="I411" s="74"/>
    </row>
    <row r="412" spans="1:9" s="156" customFormat="1" outlineLevel="1" x14ac:dyDescent="0.25">
      <c r="A412" s="164"/>
      <c r="B412" s="159"/>
      <c r="C412" s="73"/>
      <c r="D412" s="74"/>
      <c r="E412" s="74"/>
      <c r="F412" s="74"/>
      <c r="G412" s="74"/>
      <c r="H412" s="74"/>
      <c r="I412" s="74"/>
    </row>
    <row r="413" spans="1:9" s="156" customFormat="1" outlineLevel="1" x14ac:dyDescent="0.25">
      <c r="A413" s="163"/>
      <c r="B413" s="157"/>
      <c r="C413" s="73"/>
      <c r="D413" s="74"/>
      <c r="E413" s="74"/>
      <c r="F413" s="74"/>
      <c r="G413" s="74"/>
      <c r="H413" s="74"/>
      <c r="I413" s="74"/>
    </row>
    <row r="414" spans="1:9" s="156" customFormat="1" outlineLevel="1" x14ac:dyDescent="0.25">
      <c r="A414" s="162" t="s">
        <v>139</v>
      </c>
      <c r="B414" s="161" t="s">
        <v>138</v>
      </c>
      <c r="C414" s="73"/>
      <c r="D414" s="74" t="s">
        <v>73</v>
      </c>
      <c r="E414" s="74"/>
      <c r="F414" s="74"/>
      <c r="G414" s="74"/>
      <c r="H414" s="74"/>
      <c r="I414" s="74"/>
    </row>
    <row r="415" spans="1:9" s="156" customFormat="1" outlineLevel="1" x14ac:dyDescent="0.25">
      <c r="A415" s="160"/>
      <c r="B415" s="159"/>
      <c r="C415" s="73"/>
      <c r="D415" s="74"/>
      <c r="E415" s="74"/>
      <c r="F415" s="74"/>
      <c r="G415" s="74"/>
      <c r="H415" s="74"/>
      <c r="I415" s="74"/>
    </row>
    <row r="416" spans="1:9" s="156" customFormat="1" outlineLevel="1" x14ac:dyDescent="0.25">
      <c r="A416" s="160"/>
      <c r="B416" s="159"/>
      <c r="C416" s="73"/>
      <c r="D416" s="74"/>
      <c r="E416" s="74"/>
      <c r="F416" s="74"/>
      <c r="G416" s="74"/>
      <c r="H416" s="74"/>
      <c r="I416" s="74"/>
    </row>
    <row r="417" spans="1:9" s="156" customFormat="1" outlineLevel="1" x14ac:dyDescent="0.25">
      <c r="A417" s="158"/>
      <c r="B417" s="157"/>
      <c r="C417" s="73"/>
      <c r="D417" s="74"/>
      <c r="E417" s="74"/>
      <c r="F417" s="74"/>
      <c r="G417" s="74"/>
      <c r="H417" s="74"/>
      <c r="I417" s="74"/>
    </row>
    <row r="418" spans="1:9" s="94" customFormat="1" outlineLevel="1" x14ac:dyDescent="0.25">
      <c r="A418" s="95"/>
      <c r="B418" s="95"/>
      <c r="C418" s="95"/>
      <c r="D418" s="95"/>
      <c r="E418" s="95"/>
      <c r="F418" s="95"/>
      <c r="G418" s="95"/>
      <c r="H418" s="95"/>
      <c r="I418" s="95"/>
    </row>
    <row r="419" spans="1:9" s="94" customFormat="1" outlineLevel="1" x14ac:dyDescent="0.25">
      <c r="A419" s="79"/>
      <c r="B419" s="93" t="s">
        <v>137</v>
      </c>
      <c r="C419" s="155"/>
      <c r="D419" s="154" t="s">
        <v>73</v>
      </c>
      <c r="E419" s="153"/>
      <c r="F419" s="153"/>
      <c r="G419" s="153"/>
      <c r="H419" s="153"/>
      <c r="I419" s="152"/>
    </row>
    <row r="420" spans="1:9" s="94" customFormat="1" outlineLevel="1" x14ac:dyDescent="0.25">
      <c r="A420" s="79"/>
      <c r="B420" s="93"/>
      <c r="C420" s="151"/>
      <c r="D420" s="150"/>
      <c r="E420" s="149"/>
      <c r="F420" s="149"/>
      <c r="G420" s="149"/>
      <c r="H420" s="149"/>
      <c r="I420" s="148"/>
    </row>
    <row r="421" spans="1:9" s="94" customFormat="1" outlineLevel="1" x14ac:dyDescent="0.25">
      <c r="A421" s="79"/>
      <c r="B421" s="93"/>
      <c r="C421" s="151"/>
      <c r="D421" s="150"/>
      <c r="E421" s="149"/>
      <c r="F421" s="149"/>
      <c r="G421" s="149"/>
      <c r="H421" s="149"/>
      <c r="I421" s="148"/>
    </row>
    <row r="422" spans="1:9" s="94" customFormat="1" outlineLevel="1" x14ac:dyDescent="0.25">
      <c r="A422" s="79"/>
      <c r="B422" s="93"/>
      <c r="C422" s="147"/>
      <c r="D422" s="146"/>
      <c r="E422" s="145"/>
      <c r="F422" s="145"/>
      <c r="G422" s="145"/>
      <c r="H422" s="145"/>
      <c r="I422" s="144"/>
    </row>
    <row r="423" spans="1:9" s="94" customFormat="1" outlineLevel="1" x14ac:dyDescent="0.25">
      <c r="A423" s="143" t="s">
        <v>136</v>
      </c>
      <c r="B423" s="142"/>
      <c r="C423" s="142"/>
      <c r="D423" s="142"/>
      <c r="E423" s="142"/>
      <c r="F423" s="142"/>
      <c r="G423" s="142"/>
      <c r="H423" s="142"/>
      <c r="I423" s="141"/>
    </row>
    <row r="424" spans="1:9" s="94" customFormat="1" outlineLevel="1" x14ac:dyDescent="0.25">
      <c r="A424" s="76" t="s">
        <v>84</v>
      </c>
      <c r="B424" s="137" t="s">
        <v>135</v>
      </c>
      <c r="C424" s="136"/>
      <c r="D424" s="135" t="s">
        <v>73</v>
      </c>
      <c r="E424" s="134"/>
      <c r="F424" s="134"/>
      <c r="G424" s="134"/>
      <c r="H424" s="134"/>
      <c r="I424" s="133"/>
    </row>
    <row r="425" spans="1:9" s="94" customFormat="1" outlineLevel="1" x14ac:dyDescent="0.25">
      <c r="A425" s="76"/>
      <c r="B425" s="132"/>
      <c r="C425" s="131"/>
      <c r="D425" s="130"/>
      <c r="E425" s="129"/>
      <c r="F425" s="129"/>
      <c r="G425" s="129"/>
      <c r="H425" s="129"/>
      <c r="I425" s="128"/>
    </row>
    <row r="426" spans="1:9" s="94" customFormat="1" outlineLevel="1" x14ac:dyDescent="0.25">
      <c r="A426" s="76"/>
      <c r="B426" s="132"/>
      <c r="C426" s="131"/>
      <c r="D426" s="130"/>
      <c r="E426" s="129"/>
      <c r="F426" s="129"/>
      <c r="G426" s="129"/>
      <c r="H426" s="129"/>
      <c r="I426" s="128"/>
    </row>
    <row r="427" spans="1:9" s="94" customFormat="1" outlineLevel="1" x14ac:dyDescent="0.25">
      <c r="A427" s="76"/>
      <c r="B427" s="127"/>
      <c r="C427" s="126"/>
      <c r="D427" s="125"/>
      <c r="E427" s="124"/>
      <c r="F427" s="124"/>
      <c r="G427" s="124"/>
      <c r="H427" s="124"/>
      <c r="I427" s="123"/>
    </row>
    <row r="428" spans="1:9" s="94" customFormat="1" outlineLevel="1" x14ac:dyDescent="0.25">
      <c r="A428" s="140" t="s">
        <v>134</v>
      </c>
      <c r="B428" s="139"/>
      <c r="C428" s="139"/>
      <c r="D428" s="139"/>
      <c r="E428" s="139"/>
      <c r="F428" s="139"/>
      <c r="G428" s="139"/>
      <c r="H428" s="139"/>
      <c r="I428" s="138"/>
    </row>
    <row r="429" spans="1:9" s="94" customFormat="1" outlineLevel="1" x14ac:dyDescent="0.25">
      <c r="A429" s="76" t="s">
        <v>81</v>
      </c>
      <c r="B429" s="137" t="s">
        <v>133</v>
      </c>
      <c r="C429" s="136"/>
      <c r="D429" s="135" t="s">
        <v>73</v>
      </c>
      <c r="E429" s="134"/>
      <c r="F429" s="134"/>
      <c r="G429" s="134"/>
      <c r="H429" s="134"/>
      <c r="I429" s="133"/>
    </row>
    <row r="430" spans="1:9" s="94" customFormat="1" outlineLevel="1" x14ac:dyDescent="0.25">
      <c r="A430" s="76"/>
      <c r="B430" s="132"/>
      <c r="C430" s="131"/>
      <c r="D430" s="130"/>
      <c r="E430" s="129"/>
      <c r="F430" s="129"/>
      <c r="G430" s="129"/>
      <c r="H430" s="129"/>
      <c r="I430" s="128"/>
    </row>
    <row r="431" spans="1:9" s="94" customFormat="1" outlineLevel="1" x14ac:dyDescent="0.25">
      <c r="A431" s="76"/>
      <c r="B431" s="132"/>
      <c r="C431" s="131"/>
      <c r="D431" s="130"/>
      <c r="E431" s="129"/>
      <c r="F431" s="129"/>
      <c r="G431" s="129"/>
      <c r="H431" s="129"/>
      <c r="I431" s="128"/>
    </row>
    <row r="432" spans="1:9" s="94" customFormat="1" outlineLevel="1" x14ac:dyDescent="0.25">
      <c r="A432" s="76"/>
      <c r="B432" s="127"/>
      <c r="C432" s="126"/>
      <c r="D432" s="125"/>
      <c r="E432" s="124"/>
      <c r="F432" s="124"/>
      <c r="G432" s="124"/>
      <c r="H432" s="124"/>
      <c r="I432" s="123"/>
    </row>
    <row r="433" spans="1:9" s="94" customFormat="1" outlineLevel="1" x14ac:dyDescent="0.25">
      <c r="A433" s="76" t="s">
        <v>114</v>
      </c>
      <c r="B433" s="137" t="s">
        <v>132</v>
      </c>
      <c r="C433" s="136"/>
      <c r="D433" s="135" t="s">
        <v>73</v>
      </c>
      <c r="E433" s="134"/>
      <c r="F433" s="134"/>
      <c r="G433" s="134"/>
      <c r="H433" s="134"/>
      <c r="I433" s="133"/>
    </row>
    <row r="434" spans="1:9" s="94" customFormat="1" outlineLevel="1" x14ac:dyDescent="0.25">
      <c r="A434" s="76"/>
      <c r="B434" s="132"/>
      <c r="C434" s="131"/>
      <c r="D434" s="130"/>
      <c r="E434" s="129"/>
      <c r="F434" s="129"/>
      <c r="G434" s="129"/>
      <c r="H434" s="129"/>
      <c r="I434" s="128"/>
    </row>
    <row r="435" spans="1:9" s="94" customFormat="1" outlineLevel="1" x14ac:dyDescent="0.25">
      <c r="A435" s="76"/>
      <c r="B435" s="132"/>
      <c r="C435" s="131"/>
      <c r="D435" s="130"/>
      <c r="E435" s="129"/>
      <c r="F435" s="129"/>
      <c r="G435" s="129"/>
      <c r="H435" s="129"/>
      <c r="I435" s="128"/>
    </row>
    <row r="436" spans="1:9" s="94" customFormat="1" outlineLevel="1" x14ac:dyDescent="0.25">
      <c r="A436" s="76"/>
      <c r="B436" s="127"/>
      <c r="C436" s="126"/>
      <c r="D436" s="125"/>
      <c r="E436" s="124"/>
      <c r="F436" s="124"/>
      <c r="G436" s="124"/>
      <c r="H436" s="124"/>
      <c r="I436" s="123"/>
    </row>
    <row r="437" spans="1:9" s="94" customFormat="1" outlineLevel="1" x14ac:dyDescent="0.25">
      <c r="A437" s="140" t="s">
        <v>131</v>
      </c>
      <c r="B437" s="139"/>
      <c r="C437" s="139"/>
      <c r="D437" s="139"/>
      <c r="E437" s="139"/>
      <c r="F437" s="139"/>
      <c r="G437" s="139"/>
      <c r="H437" s="139"/>
      <c r="I437" s="138"/>
    </row>
    <row r="438" spans="1:9" s="94" customFormat="1" outlineLevel="1" x14ac:dyDescent="0.25">
      <c r="A438" s="76" t="s">
        <v>78</v>
      </c>
      <c r="B438" s="137" t="s">
        <v>130</v>
      </c>
      <c r="C438" s="136"/>
      <c r="D438" s="135" t="s">
        <v>73</v>
      </c>
      <c r="E438" s="134"/>
      <c r="F438" s="134"/>
      <c r="G438" s="134"/>
      <c r="H438" s="134"/>
      <c r="I438" s="133"/>
    </row>
    <row r="439" spans="1:9" s="94" customFormat="1" outlineLevel="1" x14ac:dyDescent="0.25">
      <c r="A439" s="76"/>
      <c r="B439" s="132"/>
      <c r="C439" s="131"/>
      <c r="D439" s="130"/>
      <c r="E439" s="129"/>
      <c r="F439" s="129"/>
      <c r="G439" s="129"/>
      <c r="H439" s="129"/>
      <c r="I439" s="128"/>
    </row>
    <row r="440" spans="1:9" s="94" customFormat="1" outlineLevel="1" x14ac:dyDescent="0.25">
      <c r="A440" s="76"/>
      <c r="B440" s="132"/>
      <c r="C440" s="131"/>
      <c r="D440" s="130"/>
      <c r="E440" s="129"/>
      <c r="F440" s="129"/>
      <c r="G440" s="129"/>
      <c r="H440" s="129"/>
      <c r="I440" s="128"/>
    </row>
    <row r="441" spans="1:9" s="94" customFormat="1" outlineLevel="1" x14ac:dyDescent="0.25">
      <c r="A441" s="76"/>
      <c r="B441" s="127"/>
      <c r="C441" s="126"/>
      <c r="D441" s="125"/>
      <c r="E441" s="124"/>
      <c r="F441" s="124"/>
      <c r="G441" s="124"/>
      <c r="H441" s="124"/>
      <c r="I441" s="123"/>
    </row>
    <row r="442" spans="1:9" s="94" customFormat="1" outlineLevel="1" x14ac:dyDescent="0.25">
      <c r="A442" s="76" t="s">
        <v>110</v>
      </c>
      <c r="B442" s="137" t="s">
        <v>129</v>
      </c>
      <c r="C442" s="136"/>
      <c r="D442" s="135" t="s">
        <v>73</v>
      </c>
      <c r="E442" s="134"/>
      <c r="F442" s="134"/>
      <c r="G442" s="134"/>
      <c r="H442" s="134"/>
      <c r="I442" s="133"/>
    </row>
    <row r="443" spans="1:9" s="94" customFormat="1" outlineLevel="1" x14ac:dyDescent="0.25">
      <c r="A443" s="76"/>
      <c r="B443" s="132"/>
      <c r="C443" s="131"/>
      <c r="D443" s="130"/>
      <c r="E443" s="129"/>
      <c r="F443" s="129"/>
      <c r="G443" s="129"/>
      <c r="H443" s="129"/>
      <c r="I443" s="128"/>
    </row>
    <row r="444" spans="1:9" s="94" customFormat="1" outlineLevel="1" x14ac:dyDescent="0.25">
      <c r="A444" s="76"/>
      <c r="B444" s="132"/>
      <c r="C444" s="131"/>
      <c r="D444" s="130"/>
      <c r="E444" s="129"/>
      <c r="F444" s="129"/>
      <c r="G444" s="129"/>
      <c r="H444" s="129"/>
      <c r="I444" s="128"/>
    </row>
    <row r="445" spans="1:9" s="122" customFormat="1" outlineLevel="1" x14ac:dyDescent="0.25">
      <c r="A445" s="76"/>
      <c r="B445" s="127"/>
      <c r="C445" s="126"/>
      <c r="D445" s="125"/>
      <c r="E445" s="124"/>
      <c r="F445" s="124"/>
      <c r="G445" s="124"/>
      <c r="H445" s="124"/>
      <c r="I445" s="123"/>
    </row>
    <row r="446" spans="1:9" s="94" customFormat="1" outlineLevel="1" x14ac:dyDescent="0.25">
      <c r="A446" s="95"/>
      <c r="B446" s="95"/>
      <c r="C446" s="95"/>
      <c r="D446" s="95"/>
      <c r="E446" s="95"/>
      <c r="F446" s="95"/>
      <c r="G446" s="95"/>
      <c r="H446" s="95"/>
      <c r="I446" s="95"/>
    </row>
    <row r="447" spans="1:9" s="94" customFormat="1" outlineLevel="1" x14ac:dyDescent="0.25">
      <c r="A447" s="79"/>
      <c r="B447" s="93" t="s">
        <v>128</v>
      </c>
      <c r="C447" s="71" t="s">
        <v>71</v>
      </c>
      <c r="D447" s="92">
        <f>SUM(E447:I447)</f>
        <v>400</v>
      </c>
      <c r="E447" s="92">
        <f>SUM(E448:E450)</f>
        <v>100</v>
      </c>
      <c r="F447" s="92">
        <f>SUM(F448:F450)</f>
        <v>100</v>
      </c>
      <c r="G447" s="92">
        <f>SUM(G448:G450)</f>
        <v>100</v>
      </c>
      <c r="H447" s="92">
        <f>SUM(H448:H450)</f>
        <v>100</v>
      </c>
      <c r="I447" s="92">
        <f>SUM(I448:I450)</f>
        <v>0</v>
      </c>
    </row>
    <row r="448" spans="1:9" s="94" customFormat="1" outlineLevel="1" x14ac:dyDescent="0.25">
      <c r="A448" s="79"/>
      <c r="B448" s="93"/>
      <c r="C448" s="38" t="s">
        <v>70</v>
      </c>
      <c r="D448" s="90">
        <f>SUM(E448:I448)</f>
        <v>0</v>
      </c>
      <c r="E448" s="90">
        <f>+E453+E457+E461+E465+E469+E473+E477+E491+E511+E515</f>
        <v>0</v>
      </c>
      <c r="F448" s="90">
        <f>+F453+F457+F461+F465+F469+F473+F477+F491+F511+F515</f>
        <v>0</v>
      </c>
      <c r="G448" s="90">
        <f>+G453+G457+G461+G465+G469+G473+G477+G491+G511+G515</f>
        <v>0</v>
      </c>
      <c r="H448" s="90">
        <f>+H453+H457+H461+H465+H469+H473+H477+H491+H511+H515</f>
        <v>0</v>
      </c>
      <c r="I448" s="90">
        <f>+I453+I457+I461+I465+I469+I473+I477+I491+I511+I515</f>
        <v>0</v>
      </c>
    </row>
    <row r="449" spans="1:9" s="94" customFormat="1" ht="30" outlineLevel="1" x14ac:dyDescent="0.25">
      <c r="A449" s="79"/>
      <c r="B449" s="93"/>
      <c r="C449" s="38" t="s">
        <v>69</v>
      </c>
      <c r="D449" s="90">
        <f>SUM(E449:I449)</f>
        <v>0</v>
      </c>
      <c r="E449" s="90">
        <f>+E454+E458+E462+E466+E470+E474+E478+E492+E512+E516</f>
        <v>0</v>
      </c>
      <c r="F449" s="90">
        <f>+F454+F458+F462+F466+F470+F474+F478+F492+F512+F516</f>
        <v>0</v>
      </c>
      <c r="G449" s="90">
        <f>+G454+G458+G462+G466+G470+G474+G478+G492+G512+G516</f>
        <v>0</v>
      </c>
      <c r="H449" s="90">
        <f>+H454+H458+H462+H466+H470+H474+H478+H492+H512+H516</f>
        <v>0</v>
      </c>
      <c r="I449" s="90">
        <f>+I454+I458+I462+I466+I470+I474+I478+I492+I512+I516</f>
        <v>0</v>
      </c>
    </row>
    <row r="450" spans="1:9" s="94" customFormat="1" outlineLevel="1" x14ac:dyDescent="0.25">
      <c r="A450" s="79"/>
      <c r="B450" s="93"/>
      <c r="C450" s="38" t="s">
        <v>68</v>
      </c>
      <c r="D450" s="90">
        <f>SUM(E450:I450)</f>
        <v>400</v>
      </c>
      <c r="E450" s="90">
        <f>+E455+E459+E463+E467+E471+E475+E479+E493+E513+E517</f>
        <v>100</v>
      </c>
      <c r="F450" s="90">
        <f>+F455+F459+F463+F467+F471+F475+F479+F493+F513+F517</f>
        <v>100</v>
      </c>
      <c r="G450" s="90">
        <f>+G455+G459+G463+G467+G471+G475+G479+G493+G513+G517</f>
        <v>100</v>
      </c>
      <c r="H450" s="90">
        <f>+H455+H459+H463+H467+H471+H475+H479+H493+H513+H517</f>
        <v>100</v>
      </c>
      <c r="I450" s="90">
        <f>+I455+I459+I463+I467+I471+I475+I479+I493+I513+I517</f>
        <v>0</v>
      </c>
    </row>
    <row r="451" spans="1:9" s="94" customFormat="1" outlineLevel="1" x14ac:dyDescent="0.25">
      <c r="A451" s="79" t="s">
        <v>85</v>
      </c>
      <c r="B451" s="79"/>
      <c r="C451" s="79"/>
      <c r="D451" s="79"/>
      <c r="E451" s="79"/>
      <c r="F451" s="79"/>
      <c r="G451" s="79"/>
      <c r="H451" s="79"/>
      <c r="I451" s="79"/>
    </row>
    <row r="452" spans="1:9" s="94" customFormat="1" outlineLevel="1" x14ac:dyDescent="0.25">
      <c r="A452" s="76" t="s">
        <v>84</v>
      </c>
      <c r="B452" s="97" t="s">
        <v>127</v>
      </c>
      <c r="C452" s="71" t="s">
        <v>71</v>
      </c>
      <c r="D452" s="120"/>
      <c r="E452" s="120"/>
      <c r="F452" s="120"/>
      <c r="G452" s="120"/>
      <c r="H452" s="120"/>
      <c r="I452" s="90"/>
    </row>
    <row r="453" spans="1:9" s="94" customFormat="1" outlineLevel="1" x14ac:dyDescent="0.25">
      <c r="A453" s="76"/>
      <c r="B453" s="97"/>
      <c r="C453" s="38" t="s">
        <v>70</v>
      </c>
      <c r="D453" s="120"/>
      <c r="E453" s="120"/>
      <c r="F453" s="120"/>
      <c r="G453" s="120"/>
      <c r="H453" s="120"/>
      <c r="I453" s="90"/>
    </row>
    <row r="454" spans="1:9" s="94" customFormat="1" ht="30" outlineLevel="1" x14ac:dyDescent="0.25">
      <c r="A454" s="76"/>
      <c r="B454" s="97"/>
      <c r="C454" s="38" t="s">
        <v>69</v>
      </c>
      <c r="D454" s="120"/>
      <c r="E454" s="120"/>
      <c r="F454" s="120"/>
      <c r="G454" s="120"/>
      <c r="H454" s="120"/>
      <c r="I454" s="90"/>
    </row>
    <row r="455" spans="1:9" s="94" customFormat="1" outlineLevel="1" x14ac:dyDescent="0.25">
      <c r="A455" s="76"/>
      <c r="B455" s="97"/>
      <c r="C455" s="38" t="s">
        <v>68</v>
      </c>
      <c r="D455" s="120"/>
      <c r="E455" s="120"/>
      <c r="F455" s="120"/>
      <c r="G455" s="120"/>
      <c r="H455" s="120"/>
      <c r="I455" s="90"/>
    </row>
    <row r="456" spans="1:9" s="122" customFormat="1" outlineLevel="1" x14ac:dyDescent="0.25">
      <c r="A456" s="76" t="s">
        <v>96</v>
      </c>
      <c r="B456" s="97" t="s">
        <v>126</v>
      </c>
      <c r="C456" s="71" t="s">
        <v>71</v>
      </c>
      <c r="D456" s="120"/>
      <c r="E456" s="120"/>
      <c r="F456" s="120"/>
      <c r="G456" s="120"/>
      <c r="H456" s="120"/>
      <c r="I456" s="90"/>
    </row>
    <row r="457" spans="1:9" s="122" customFormat="1" outlineLevel="1" x14ac:dyDescent="0.25">
      <c r="A457" s="76"/>
      <c r="B457" s="97"/>
      <c r="C457" s="38" t="s">
        <v>70</v>
      </c>
      <c r="D457" s="120"/>
      <c r="E457" s="120"/>
      <c r="F457" s="120"/>
      <c r="G457" s="120"/>
      <c r="H457" s="120"/>
      <c r="I457" s="90"/>
    </row>
    <row r="458" spans="1:9" s="122" customFormat="1" ht="30" outlineLevel="1" x14ac:dyDescent="0.25">
      <c r="A458" s="76"/>
      <c r="B458" s="97"/>
      <c r="C458" s="38" t="s">
        <v>69</v>
      </c>
      <c r="D458" s="120"/>
      <c r="E458" s="120"/>
      <c r="F458" s="120"/>
      <c r="G458" s="120"/>
      <c r="H458" s="120"/>
      <c r="I458" s="90"/>
    </row>
    <row r="459" spans="1:9" s="122" customFormat="1" outlineLevel="1" x14ac:dyDescent="0.25">
      <c r="A459" s="76"/>
      <c r="B459" s="97"/>
      <c r="C459" s="38" t="s">
        <v>68</v>
      </c>
      <c r="D459" s="120"/>
      <c r="E459" s="120"/>
      <c r="F459" s="120"/>
      <c r="G459" s="120"/>
      <c r="H459" s="120"/>
      <c r="I459" s="90"/>
    </row>
    <row r="460" spans="1:9" s="94" customFormat="1" outlineLevel="1" x14ac:dyDescent="0.25">
      <c r="A460" s="76" t="s">
        <v>94</v>
      </c>
      <c r="B460" s="97" t="s">
        <v>125</v>
      </c>
      <c r="C460" s="71" t="s">
        <v>71</v>
      </c>
      <c r="D460" s="121"/>
      <c r="E460" s="121"/>
      <c r="F460" s="121"/>
      <c r="G460" s="121"/>
      <c r="H460" s="121"/>
      <c r="I460" s="90"/>
    </row>
    <row r="461" spans="1:9" s="94" customFormat="1" outlineLevel="1" x14ac:dyDescent="0.25">
      <c r="A461" s="76"/>
      <c r="B461" s="97"/>
      <c r="C461" s="38" t="s">
        <v>70</v>
      </c>
      <c r="D461" s="121"/>
      <c r="E461" s="121"/>
      <c r="F461" s="121"/>
      <c r="G461" s="121"/>
      <c r="H461" s="121"/>
      <c r="I461" s="90"/>
    </row>
    <row r="462" spans="1:9" s="94" customFormat="1" ht="30" outlineLevel="1" x14ac:dyDescent="0.25">
      <c r="A462" s="76"/>
      <c r="B462" s="97"/>
      <c r="C462" s="38" t="s">
        <v>69</v>
      </c>
      <c r="D462" s="120"/>
      <c r="E462" s="120"/>
      <c r="F462" s="120"/>
      <c r="G462" s="120"/>
      <c r="H462" s="120"/>
      <c r="I462" s="90"/>
    </row>
    <row r="463" spans="1:9" s="94" customFormat="1" outlineLevel="1" x14ac:dyDescent="0.25">
      <c r="A463" s="76"/>
      <c r="B463" s="97"/>
      <c r="C463" s="38" t="s">
        <v>68</v>
      </c>
      <c r="D463" s="120"/>
      <c r="E463" s="120"/>
      <c r="F463" s="120"/>
      <c r="G463" s="120"/>
      <c r="H463" s="120"/>
      <c r="I463" s="90"/>
    </row>
    <row r="464" spans="1:9" s="94" customFormat="1" outlineLevel="1" x14ac:dyDescent="0.25">
      <c r="A464" s="76" t="s">
        <v>124</v>
      </c>
      <c r="B464" s="97" t="s">
        <v>123</v>
      </c>
      <c r="C464" s="71" t="s">
        <v>71</v>
      </c>
      <c r="D464" s="120"/>
      <c r="E464" s="120"/>
      <c r="F464" s="120"/>
      <c r="G464" s="120"/>
      <c r="H464" s="120"/>
      <c r="I464" s="90"/>
    </row>
    <row r="465" spans="1:9" s="94" customFormat="1" outlineLevel="1" x14ac:dyDescent="0.25">
      <c r="A465" s="76"/>
      <c r="B465" s="97"/>
      <c r="C465" s="38" t="s">
        <v>70</v>
      </c>
      <c r="D465" s="120"/>
      <c r="E465" s="120"/>
      <c r="F465" s="120"/>
      <c r="G465" s="120"/>
      <c r="H465" s="120"/>
      <c r="I465" s="90"/>
    </row>
    <row r="466" spans="1:9" s="94" customFormat="1" ht="30" outlineLevel="1" x14ac:dyDescent="0.25">
      <c r="A466" s="76"/>
      <c r="B466" s="97"/>
      <c r="C466" s="38" t="s">
        <v>69</v>
      </c>
      <c r="D466" s="120"/>
      <c r="E466" s="120"/>
      <c r="F466" s="120"/>
      <c r="G466" s="120"/>
      <c r="H466" s="120"/>
      <c r="I466" s="90"/>
    </row>
    <row r="467" spans="1:9" s="94" customFormat="1" outlineLevel="1" x14ac:dyDescent="0.25">
      <c r="A467" s="76"/>
      <c r="B467" s="97"/>
      <c r="C467" s="38" t="s">
        <v>68</v>
      </c>
      <c r="D467" s="120"/>
      <c r="E467" s="120"/>
      <c r="F467" s="120"/>
      <c r="G467" s="120"/>
      <c r="H467" s="120"/>
      <c r="I467" s="90"/>
    </row>
    <row r="468" spans="1:9" s="94" customFormat="1" outlineLevel="1" x14ac:dyDescent="0.25">
      <c r="A468" s="76" t="s">
        <v>122</v>
      </c>
      <c r="B468" s="97" t="s">
        <v>121</v>
      </c>
      <c r="C468" s="71" t="s">
        <v>71</v>
      </c>
      <c r="D468" s="120"/>
      <c r="E468" s="120"/>
      <c r="F468" s="120"/>
      <c r="G468" s="120"/>
      <c r="H468" s="120"/>
      <c r="I468" s="90"/>
    </row>
    <row r="469" spans="1:9" s="94" customFormat="1" outlineLevel="1" x14ac:dyDescent="0.25">
      <c r="A469" s="76"/>
      <c r="B469" s="97"/>
      <c r="C469" s="38" t="s">
        <v>70</v>
      </c>
      <c r="D469" s="120"/>
      <c r="E469" s="120"/>
      <c r="F469" s="120"/>
      <c r="G469" s="120"/>
      <c r="H469" s="120"/>
      <c r="I469" s="90"/>
    </row>
    <row r="470" spans="1:9" s="94" customFormat="1" ht="30" outlineLevel="1" x14ac:dyDescent="0.25">
      <c r="A470" s="76"/>
      <c r="B470" s="97"/>
      <c r="C470" s="38" t="s">
        <v>69</v>
      </c>
      <c r="D470" s="120"/>
      <c r="E470" s="120"/>
      <c r="F470" s="120"/>
      <c r="G470" s="120"/>
      <c r="H470" s="120"/>
      <c r="I470" s="90"/>
    </row>
    <row r="471" spans="1:9" s="94" customFormat="1" outlineLevel="1" x14ac:dyDescent="0.25">
      <c r="A471" s="76"/>
      <c r="B471" s="97"/>
      <c r="C471" s="38" t="s">
        <v>68</v>
      </c>
      <c r="D471" s="120"/>
      <c r="E471" s="120"/>
      <c r="F471" s="120"/>
      <c r="G471" s="120"/>
      <c r="H471" s="120"/>
      <c r="I471" s="90"/>
    </row>
    <row r="472" spans="1:9" s="94" customFormat="1" outlineLevel="1" x14ac:dyDescent="0.25">
      <c r="A472" s="76" t="s">
        <v>120</v>
      </c>
      <c r="B472" s="97" t="s">
        <v>119</v>
      </c>
      <c r="C472" s="71" t="s">
        <v>71</v>
      </c>
      <c r="D472" s="120"/>
      <c r="E472" s="120"/>
      <c r="F472" s="120"/>
      <c r="G472" s="120"/>
      <c r="H472" s="120"/>
      <c r="I472" s="90"/>
    </row>
    <row r="473" spans="1:9" s="94" customFormat="1" outlineLevel="1" x14ac:dyDescent="0.25">
      <c r="A473" s="76"/>
      <c r="B473" s="97"/>
      <c r="C473" s="38" t="s">
        <v>70</v>
      </c>
      <c r="D473" s="120"/>
      <c r="E473" s="120"/>
      <c r="F473" s="120"/>
      <c r="G473" s="120"/>
      <c r="H473" s="120"/>
      <c r="I473" s="90"/>
    </row>
    <row r="474" spans="1:9" s="94" customFormat="1" ht="30" outlineLevel="1" x14ac:dyDescent="0.25">
      <c r="A474" s="76"/>
      <c r="B474" s="97"/>
      <c r="C474" s="38" t="s">
        <v>69</v>
      </c>
      <c r="D474" s="120"/>
      <c r="E474" s="120"/>
      <c r="F474" s="120"/>
      <c r="G474" s="120"/>
      <c r="H474" s="120"/>
      <c r="I474" s="90"/>
    </row>
    <row r="475" spans="1:9" s="94" customFormat="1" outlineLevel="1" x14ac:dyDescent="0.25">
      <c r="A475" s="76"/>
      <c r="B475" s="97"/>
      <c r="C475" s="38" t="s">
        <v>68</v>
      </c>
      <c r="D475" s="120"/>
      <c r="E475" s="120"/>
      <c r="F475" s="120"/>
      <c r="G475" s="120"/>
      <c r="H475" s="120"/>
      <c r="I475" s="90"/>
    </row>
    <row r="476" spans="1:9" s="94" customFormat="1" outlineLevel="1" x14ac:dyDescent="0.25">
      <c r="A476" s="76" t="s">
        <v>118</v>
      </c>
      <c r="B476" s="97" t="s">
        <v>117</v>
      </c>
      <c r="C476" s="71" t="s">
        <v>71</v>
      </c>
      <c r="D476" s="120"/>
      <c r="E476" s="120"/>
      <c r="F476" s="120"/>
      <c r="G476" s="120"/>
      <c r="H476" s="120"/>
      <c r="I476" s="90"/>
    </row>
    <row r="477" spans="1:9" s="94" customFormat="1" outlineLevel="1" x14ac:dyDescent="0.25">
      <c r="A477" s="76"/>
      <c r="B477" s="97"/>
      <c r="C477" s="38" t="s">
        <v>70</v>
      </c>
      <c r="D477" s="120"/>
      <c r="E477" s="120"/>
      <c r="F477" s="120"/>
      <c r="G477" s="120"/>
      <c r="H477" s="120"/>
      <c r="I477" s="90"/>
    </row>
    <row r="478" spans="1:9" s="94" customFormat="1" ht="30" outlineLevel="1" x14ac:dyDescent="0.25">
      <c r="A478" s="76"/>
      <c r="B478" s="97"/>
      <c r="C478" s="38" t="s">
        <v>69</v>
      </c>
      <c r="D478" s="120"/>
      <c r="E478" s="120"/>
      <c r="F478" s="120"/>
      <c r="G478" s="120"/>
      <c r="H478" s="120"/>
      <c r="I478" s="90"/>
    </row>
    <row r="479" spans="1:9" s="94" customFormat="1" outlineLevel="1" x14ac:dyDescent="0.25">
      <c r="A479" s="76"/>
      <c r="B479" s="97"/>
      <c r="C479" s="38" t="s">
        <v>68</v>
      </c>
      <c r="D479" s="120"/>
      <c r="E479" s="120"/>
      <c r="F479" s="120"/>
      <c r="G479" s="120"/>
      <c r="H479" s="120"/>
      <c r="I479" s="90"/>
    </row>
    <row r="480" spans="1:9" s="94" customFormat="1" outlineLevel="1" x14ac:dyDescent="0.25">
      <c r="A480" s="79" t="s">
        <v>116</v>
      </c>
      <c r="B480" s="79"/>
      <c r="C480" s="79"/>
      <c r="D480" s="79"/>
      <c r="E480" s="79"/>
      <c r="F480" s="79"/>
      <c r="G480" s="79"/>
      <c r="H480" s="79"/>
      <c r="I480" s="79"/>
    </row>
    <row r="481" spans="1:9" s="94" customFormat="1" outlineLevel="1" x14ac:dyDescent="0.25">
      <c r="A481" s="76" t="s">
        <v>81</v>
      </c>
      <c r="B481" s="97" t="s">
        <v>115</v>
      </c>
      <c r="C481" s="119"/>
      <c r="D481" s="117" t="s">
        <v>73</v>
      </c>
      <c r="E481" s="116"/>
      <c r="F481" s="116"/>
      <c r="G481" s="116"/>
      <c r="H481" s="116"/>
      <c r="I481" s="115"/>
    </row>
    <row r="482" spans="1:9" s="94" customFormat="1" outlineLevel="1" x14ac:dyDescent="0.25">
      <c r="A482" s="76"/>
      <c r="B482" s="97"/>
      <c r="C482" s="118"/>
      <c r="D482" s="114"/>
      <c r="E482" s="113"/>
      <c r="F482" s="113"/>
      <c r="G482" s="113"/>
      <c r="H482" s="113"/>
      <c r="I482" s="112"/>
    </row>
    <row r="483" spans="1:9" s="94" customFormat="1" outlineLevel="1" x14ac:dyDescent="0.25">
      <c r="A483" s="76"/>
      <c r="B483" s="97"/>
      <c r="C483" s="118"/>
      <c r="D483" s="114"/>
      <c r="E483" s="113"/>
      <c r="F483" s="113"/>
      <c r="G483" s="113"/>
      <c r="H483" s="113"/>
      <c r="I483" s="112"/>
    </row>
    <row r="484" spans="1:9" s="94" customFormat="1" outlineLevel="1" x14ac:dyDescent="0.25">
      <c r="A484" s="76"/>
      <c r="B484" s="97"/>
      <c r="C484" s="118"/>
      <c r="D484" s="114"/>
      <c r="E484" s="113"/>
      <c r="F484" s="113"/>
      <c r="G484" s="113"/>
      <c r="H484" s="113"/>
      <c r="I484" s="112"/>
    </row>
    <row r="485" spans="1:9" s="94" customFormat="1" outlineLevel="1" x14ac:dyDescent="0.25">
      <c r="A485" s="76" t="s">
        <v>114</v>
      </c>
      <c r="B485" s="97" t="s">
        <v>113</v>
      </c>
      <c r="C485" s="110"/>
      <c r="D485" s="117" t="s">
        <v>73</v>
      </c>
      <c r="E485" s="116"/>
      <c r="F485" s="116"/>
      <c r="G485" s="116"/>
      <c r="H485" s="116"/>
      <c r="I485" s="115"/>
    </row>
    <row r="486" spans="1:9" s="94" customFormat="1" outlineLevel="1" x14ac:dyDescent="0.25">
      <c r="A486" s="76"/>
      <c r="B486" s="97"/>
      <c r="C486" s="106"/>
      <c r="D486" s="114"/>
      <c r="E486" s="113"/>
      <c r="F486" s="113"/>
      <c r="G486" s="113"/>
      <c r="H486" s="113"/>
      <c r="I486" s="112"/>
    </row>
    <row r="487" spans="1:9" s="94" customFormat="1" outlineLevel="1" x14ac:dyDescent="0.25">
      <c r="A487" s="76"/>
      <c r="B487" s="97"/>
      <c r="C487" s="106"/>
      <c r="D487" s="114"/>
      <c r="E487" s="113"/>
      <c r="F487" s="113"/>
      <c r="G487" s="113"/>
      <c r="H487" s="113"/>
      <c r="I487" s="112"/>
    </row>
    <row r="488" spans="1:9" s="94" customFormat="1" outlineLevel="1" x14ac:dyDescent="0.25">
      <c r="A488" s="76"/>
      <c r="B488" s="97"/>
      <c r="C488" s="106"/>
      <c r="D488" s="114"/>
      <c r="E488" s="113"/>
      <c r="F488" s="113"/>
      <c r="G488" s="113"/>
      <c r="H488" s="113"/>
      <c r="I488" s="112"/>
    </row>
    <row r="489" spans="1:9" s="94" customFormat="1" outlineLevel="1" x14ac:dyDescent="0.25">
      <c r="A489" s="79" t="s">
        <v>112</v>
      </c>
      <c r="B489" s="79"/>
      <c r="C489" s="79"/>
      <c r="D489" s="79"/>
      <c r="E489" s="79"/>
      <c r="F489" s="79"/>
      <c r="G489" s="79"/>
      <c r="H489" s="79"/>
      <c r="I489" s="79"/>
    </row>
    <row r="490" spans="1:9" s="94" customFormat="1" outlineLevel="1" x14ac:dyDescent="0.25">
      <c r="A490" s="76" t="s">
        <v>78</v>
      </c>
      <c r="B490" s="111" t="s">
        <v>111</v>
      </c>
      <c r="C490" s="98" t="s">
        <v>71</v>
      </c>
      <c r="D490" s="92">
        <f>SUM(E490:I490)</f>
        <v>300</v>
      </c>
      <c r="E490" s="92">
        <f>SUM(E491:E493)</f>
        <v>75</v>
      </c>
      <c r="F490" s="92">
        <f>SUM(F491:F493)</f>
        <v>75</v>
      </c>
      <c r="G490" s="92">
        <f>SUM(G491:G493)</f>
        <v>75</v>
      </c>
      <c r="H490" s="92">
        <f>SUM(H491:H493)</f>
        <v>75</v>
      </c>
      <c r="I490" s="92">
        <f>SUM(I491:I493)</f>
        <v>0</v>
      </c>
    </row>
    <row r="491" spans="1:9" s="94" customFormat="1" outlineLevel="1" x14ac:dyDescent="0.25">
      <c r="A491" s="76"/>
      <c r="B491" s="111"/>
      <c r="C491" s="96" t="s">
        <v>70</v>
      </c>
      <c r="D491" s="90">
        <f>SUM(E491:I491)</f>
        <v>0</v>
      </c>
      <c r="E491" s="90"/>
      <c r="F491" s="90">
        <f>E491</f>
        <v>0</v>
      </c>
      <c r="G491" s="90">
        <f>F491</f>
        <v>0</v>
      </c>
      <c r="H491" s="90">
        <f>G491</f>
        <v>0</v>
      </c>
      <c r="I491" s="90">
        <f>H491</f>
        <v>0</v>
      </c>
    </row>
    <row r="492" spans="1:9" s="94" customFormat="1" ht="30" outlineLevel="1" x14ac:dyDescent="0.25">
      <c r="A492" s="76"/>
      <c r="B492" s="111"/>
      <c r="C492" s="96" t="s">
        <v>69</v>
      </c>
      <c r="D492" s="90">
        <f>SUM(E492:I492)</f>
        <v>0</v>
      </c>
      <c r="E492" s="90"/>
      <c r="F492" s="90">
        <f>E492</f>
        <v>0</v>
      </c>
      <c r="G492" s="90">
        <f>F492</f>
        <v>0</v>
      </c>
      <c r="H492" s="90">
        <f>G492</f>
        <v>0</v>
      </c>
      <c r="I492" s="90">
        <f>H492</f>
        <v>0</v>
      </c>
    </row>
    <row r="493" spans="1:9" s="94" customFormat="1" outlineLevel="1" x14ac:dyDescent="0.25">
      <c r="A493" s="76"/>
      <c r="B493" s="111"/>
      <c r="C493" s="96" t="s">
        <v>68</v>
      </c>
      <c r="D493" s="90">
        <f>SUM(E493:I493)</f>
        <v>300</v>
      </c>
      <c r="E493" s="90">
        <v>75</v>
      </c>
      <c r="F493" s="90">
        <f>E493</f>
        <v>75</v>
      </c>
      <c r="G493" s="90">
        <f>F493</f>
        <v>75</v>
      </c>
      <c r="H493" s="90">
        <f>G493</f>
        <v>75</v>
      </c>
      <c r="I493" s="90"/>
    </row>
    <row r="494" spans="1:9" s="94" customFormat="1" outlineLevel="1" x14ac:dyDescent="0.25">
      <c r="A494" s="76" t="s">
        <v>110</v>
      </c>
      <c r="B494" s="97" t="s">
        <v>109</v>
      </c>
      <c r="C494" s="110"/>
      <c r="D494" s="109" t="s">
        <v>73</v>
      </c>
      <c r="E494" s="108"/>
      <c r="F494" s="108"/>
      <c r="G494" s="108"/>
      <c r="H494" s="108"/>
      <c r="I494" s="107"/>
    </row>
    <row r="495" spans="1:9" s="94" customFormat="1" outlineLevel="1" x14ac:dyDescent="0.25">
      <c r="A495" s="76"/>
      <c r="B495" s="97"/>
      <c r="C495" s="106"/>
      <c r="D495" s="105"/>
      <c r="E495" s="104"/>
      <c r="F495" s="104"/>
      <c r="G495" s="104"/>
      <c r="H495" s="104"/>
      <c r="I495" s="103"/>
    </row>
    <row r="496" spans="1:9" s="94" customFormat="1" outlineLevel="1" x14ac:dyDescent="0.25">
      <c r="A496" s="76"/>
      <c r="B496" s="97"/>
      <c r="C496" s="106"/>
      <c r="D496" s="105"/>
      <c r="E496" s="104"/>
      <c r="F496" s="104"/>
      <c r="G496" s="104"/>
      <c r="H496" s="104"/>
      <c r="I496" s="103"/>
    </row>
    <row r="497" spans="1:9" s="94" customFormat="1" outlineLevel="1" x14ac:dyDescent="0.25">
      <c r="A497" s="76"/>
      <c r="B497" s="97"/>
      <c r="C497" s="102"/>
      <c r="D497" s="101"/>
      <c r="E497" s="100"/>
      <c r="F497" s="100"/>
      <c r="G497" s="100"/>
      <c r="H497" s="100"/>
      <c r="I497" s="99"/>
    </row>
    <row r="498" spans="1:9" s="94" customFormat="1" outlineLevel="1" x14ac:dyDescent="0.25">
      <c r="A498" s="76" t="s">
        <v>108</v>
      </c>
      <c r="B498" s="97" t="s">
        <v>107</v>
      </c>
      <c r="C498" s="110"/>
      <c r="D498" s="109" t="s">
        <v>73</v>
      </c>
      <c r="E498" s="108"/>
      <c r="F498" s="108"/>
      <c r="G498" s="108"/>
      <c r="H498" s="108"/>
      <c r="I498" s="107"/>
    </row>
    <row r="499" spans="1:9" s="94" customFormat="1" outlineLevel="1" x14ac:dyDescent="0.25">
      <c r="A499" s="76"/>
      <c r="B499" s="97"/>
      <c r="C499" s="106"/>
      <c r="D499" s="105"/>
      <c r="E499" s="104"/>
      <c r="F499" s="104"/>
      <c r="G499" s="104"/>
      <c r="H499" s="104"/>
      <c r="I499" s="103"/>
    </row>
    <row r="500" spans="1:9" s="94" customFormat="1" outlineLevel="1" x14ac:dyDescent="0.25">
      <c r="A500" s="76"/>
      <c r="B500" s="97"/>
      <c r="C500" s="106"/>
      <c r="D500" s="105"/>
      <c r="E500" s="104"/>
      <c r="F500" s="104"/>
      <c r="G500" s="104"/>
      <c r="H500" s="104"/>
      <c r="I500" s="103"/>
    </row>
    <row r="501" spans="1:9" s="94" customFormat="1" outlineLevel="1" x14ac:dyDescent="0.25">
      <c r="A501" s="76"/>
      <c r="B501" s="97"/>
      <c r="C501" s="102"/>
      <c r="D501" s="101"/>
      <c r="E501" s="100"/>
      <c r="F501" s="100"/>
      <c r="G501" s="100"/>
      <c r="H501" s="100"/>
      <c r="I501" s="99"/>
    </row>
    <row r="502" spans="1:9" s="94" customFormat="1" outlineLevel="1" x14ac:dyDescent="0.25">
      <c r="A502" s="76" t="s">
        <v>106</v>
      </c>
      <c r="B502" s="97" t="s">
        <v>105</v>
      </c>
      <c r="C502" s="110"/>
      <c r="D502" s="109" t="s">
        <v>73</v>
      </c>
      <c r="E502" s="108"/>
      <c r="F502" s="108"/>
      <c r="G502" s="108"/>
      <c r="H502" s="108"/>
      <c r="I502" s="107"/>
    </row>
    <row r="503" spans="1:9" s="94" customFormat="1" outlineLevel="1" x14ac:dyDescent="0.25">
      <c r="A503" s="76"/>
      <c r="B503" s="97"/>
      <c r="C503" s="106"/>
      <c r="D503" s="105"/>
      <c r="E503" s="104"/>
      <c r="F503" s="104"/>
      <c r="G503" s="104"/>
      <c r="H503" s="104"/>
      <c r="I503" s="103"/>
    </row>
    <row r="504" spans="1:9" s="94" customFormat="1" outlineLevel="1" x14ac:dyDescent="0.25">
      <c r="A504" s="76"/>
      <c r="B504" s="97"/>
      <c r="C504" s="106"/>
      <c r="D504" s="105"/>
      <c r="E504" s="104"/>
      <c r="F504" s="104"/>
      <c r="G504" s="104"/>
      <c r="H504" s="104"/>
      <c r="I504" s="103"/>
    </row>
    <row r="505" spans="1:9" s="94" customFormat="1" outlineLevel="1" x14ac:dyDescent="0.25">
      <c r="A505" s="76"/>
      <c r="B505" s="97"/>
      <c r="C505" s="102"/>
      <c r="D505" s="101"/>
      <c r="E505" s="100"/>
      <c r="F505" s="100"/>
      <c r="G505" s="100"/>
      <c r="H505" s="100"/>
      <c r="I505" s="99"/>
    </row>
    <row r="506" spans="1:9" s="94" customFormat="1" outlineLevel="1" x14ac:dyDescent="0.25">
      <c r="A506" s="76" t="s">
        <v>104</v>
      </c>
      <c r="B506" s="97" t="s">
        <v>103</v>
      </c>
      <c r="C506" s="110"/>
      <c r="D506" s="109" t="s">
        <v>73</v>
      </c>
      <c r="E506" s="108"/>
      <c r="F506" s="108"/>
      <c r="G506" s="108"/>
      <c r="H506" s="108"/>
      <c r="I506" s="107"/>
    </row>
    <row r="507" spans="1:9" s="94" customFormat="1" outlineLevel="1" x14ac:dyDescent="0.25">
      <c r="A507" s="76"/>
      <c r="B507" s="97"/>
      <c r="C507" s="106"/>
      <c r="D507" s="105"/>
      <c r="E507" s="104"/>
      <c r="F507" s="104"/>
      <c r="G507" s="104"/>
      <c r="H507" s="104"/>
      <c r="I507" s="103"/>
    </row>
    <row r="508" spans="1:9" s="94" customFormat="1" outlineLevel="1" x14ac:dyDescent="0.25">
      <c r="A508" s="76"/>
      <c r="B508" s="97"/>
      <c r="C508" s="106"/>
      <c r="D508" s="105"/>
      <c r="E508" s="104"/>
      <c r="F508" s="104"/>
      <c r="G508" s="104"/>
      <c r="H508" s="104"/>
      <c r="I508" s="103"/>
    </row>
    <row r="509" spans="1:9" s="94" customFormat="1" outlineLevel="1" x14ac:dyDescent="0.25">
      <c r="A509" s="76"/>
      <c r="B509" s="97"/>
      <c r="C509" s="102"/>
      <c r="D509" s="101"/>
      <c r="E509" s="100"/>
      <c r="F509" s="100"/>
      <c r="G509" s="100"/>
      <c r="H509" s="100"/>
      <c r="I509" s="99"/>
    </row>
    <row r="510" spans="1:9" s="94" customFormat="1" outlineLevel="1" x14ac:dyDescent="0.25">
      <c r="A510" s="76" t="s">
        <v>102</v>
      </c>
      <c r="B510" s="97" t="s">
        <v>101</v>
      </c>
      <c r="C510" s="98" t="s">
        <v>71</v>
      </c>
      <c r="D510" s="92">
        <f>SUM(E510:I510)</f>
        <v>60</v>
      </c>
      <c r="E510" s="92">
        <f>SUM(E511:E513)</f>
        <v>15</v>
      </c>
      <c r="F510" s="92">
        <f>SUM(F511:F513)</f>
        <v>15</v>
      </c>
      <c r="G510" s="92">
        <f>SUM(G511:G513)</f>
        <v>15</v>
      </c>
      <c r="H510" s="92">
        <f>SUM(H511:H513)</f>
        <v>15</v>
      </c>
      <c r="I510" s="90"/>
    </row>
    <row r="511" spans="1:9" s="94" customFormat="1" outlineLevel="1" x14ac:dyDescent="0.25">
      <c r="A511" s="76"/>
      <c r="B511" s="97"/>
      <c r="C511" s="96" t="s">
        <v>70</v>
      </c>
      <c r="D511" s="90">
        <f>SUM(E511:I511)</f>
        <v>0</v>
      </c>
      <c r="E511" s="90"/>
      <c r="F511" s="90">
        <f>E511</f>
        <v>0</v>
      </c>
      <c r="G511" s="90">
        <f>F511</f>
        <v>0</v>
      </c>
      <c r="H511" s="90">
        <f>G511</f>
        <v>0</v>
      </c>
      <c r="I511" s="90"/>
    </row>
    <row r="512" spans="1:9" s="94" customFormat="1" ht="30" outlineLevel="1" x14ac:dyDescent="0.25">
      <c r="A512" s="76"/>
      <c r="B512" s="97"/>
      <c r="C512" s="96" t="s">
        <v>69</v>
      </c>
      <c r="D512" s="90">
        <f>SUM(E512:I512)</f>
        <v>0</v>
      </c>
      <c r="E512" s="90"/>
      <c r="F512" s="90">
        <f>E512</f>
        <v>0</v>
      </c>
      <c r="G512" s="90">
        <f>F512</f>
        <v>0</v>
      </c>
      <c r="H512" s="90">
        <f>G512</f>
        <v>0</v>
      </c>
      <c r="I512" s="90"/>
    </row>
    <row r="513" spans="1:9" s="94" customFormat="1" outlineLevel="1" x14ac:dyDescent="0.25">
      <c r="A513" s="76"/>
      <c r="B513" s="97"/>
      <c r="C513" s="96" t="s">
        <v>68</v>
      </c>
      <c r="D513" s="90">
        <f>SUM(E513:I513)</f>
        <v>60</v>
      </c>
      <c r="E513" s="90">
        <v>15</v>
      </c>
      <c r="F513" s="90">
        <f>E513</f>
        <v>15</v>
      </c>
      <c r="G513" s="90">
        <f>F513</f>
        <v>15</v>
      </c>
      <c r="H513" s="90">
        <f>G513</f>
        <v>15</v>
      </c>
      <c r="I513" s="90"/>
    </row>
    <row r="514" spans="1:9" s="94" customFormat="1" outlineLevel="1" x14ac:dyDescent="0.25">
      <c r="A514" s="76" t="s">
        <v>100</v>
      </c>
      <c r="B514" s="97" t="s">
        <v>99</v>
      </c>
      <c r="C514" s="98" t="s">
        <v>71</v>
      </c>
      <c r="D514" s="92">
        <f>SUM(E514:I514)</f>
        <v>40</v>
      </c>
      <c r="E514" s="92">
        <f>SUM(E515:E517)</f>
        <v>10</v>
      </c>
      <c r="F514" s="92">
        <f>SUM(F515:F517)</f>
        <v>10</v>
      </c>
      <c r="G514" s="92">
        <f>SUM(G515:G517)</f>
        <v>10</v>
      </c>
      <c r="H514" s="92">
        <f>SUM(H515:H517)</f>
        <v>10</v>
      </c>
      <c r="I514" s="90"/>
    </row>
    <row r="515" spans="1:9" s="94" customFormat="1" outlineLevel="1" x14ac:dyDescent="0.25">
      <c r="A515" s="76"/>
      <c r="B515" s="97"/>
      <c r="C515" s="96" t="s">
        <v>70</v>
      </c>
      <c r="D515" s="90">
        <f>SUM(E515:I515)</f>
        <v>0</v>
      </c>
      <c r="E515" s="90"/>
      <c r="F515" s="90">
        <f>E515</f>
        <v>0</v>
      </c>
      <c r="G515" s="90">
        <f>F515</f>
        <v>0</v>
      </c>
      <c r="H515" s="90">
        <f>G515</f>
        <v>0</v>
      </c>
      <c r="I515" s="90"/>
    </row>
    <row r="516" spans="1:9" s="94" customFormat="1" ht="30" outlineLevel="1" x14ac:dyDescent="0.25">
      <c r="A516" s="76"/>
      <c r="B516" s="97"/>
      <c r="C516" s="96" t="s">
        <v>69</v>
      </c>
      <c r="D516" s="90">
        <f>SUM(E516:I516)</f>
        <v>0</v>
      </c>
      <c r="E516" s="90"/>
      <c r="F516" s="90">
        <f>E516</f>
        <v>0</v>
      </c>
      <c r="G516" s="90">
        <f>F516</f>
        <v>0</v>
      </c>
      <c r="H516" s="90">
        <f>G516</f>
        <v>0</v>
      </c>
      <c r="I516" s="90"/>
    </row>
    <row r="517" spans="1:9" s="94" customFormat="1" outlineLevel="1" x14ac:dyDescent="0.25">
      <c r="A517" s="76"/>
      <c r="B517" s="97"/>
      <c r="C517" s="96" t="s">
        <v>68</v>
      </c>
      <c r="D517" s="90">
        <f>SUM(E517:I517)</f>
        <v>40</v>
      </c>
      <c r="E517" s="90">
        <v>10</v>
      </c>
      <c r="F517" s="90">
        <f>E517</f>
        <v>10</v>
      </c>
      <c r="G517" s="90">
        <f>F517</f>
        <v>10</v>
      </c>
      <c r="H517" s="90">
        <f>G517</f>
        <v>10</v>
      </c>
      <c r="I517" s="90"/>
    </row>
    <row r="518" spans="1:9" s="94" customFormat="1" outlineLevel="1" x14ac:dyDescent="0.25">
      <c r="A518" s="95"/>
      <c r="B518" s="95"/>
      <c r="C518" s="95"/>
      <c r="D518" s="95"/>
      <c r="E518" s="95"/>
      <c r="F518" s="95"/>
      <c r="G518" s="95"/>
      <c r="H518" s="95"/>
      <c r="I518" s="95"/>
    </row>
    <row r="519" spans="1:9" s="94" customFormat="1" outlineLevel="1" x14ac:dyDescent="0.25">
      <c r="A519" s="79"/>
      <c r="B519" s="93" t="s">
        <v>98</v>
      </c>
      <c r="C519" s="71" t="s">
        <v>71</v>
      </c>
      <c r="D519" s="92">
        <f>SUM(D520:D522)</f>
        <v>2500</v>
      </c>
      <c r="E519" s="92">
        <f>SUM(E520:E522)</f>
        <v>500</v>
      </c>
      <c r="F519" s="92">
        <f>SUM(F520:F522)</f>
        <v>500</v>
      </c>
      <c r="G519" s="92">
        <f>SUM(G520:G522)</f>
        <v>500</v>
      </c>
      <c r="H519" s="92">
        <f>SUM(H520:H522)</f>
        <v>500</v>
      </c>
      <c r="I519" s="92">
        <f>SUM(I520:I522)</f>
        <v>500</v>
      </c>
    </row>
    <row r="520" spans="1:9" s="94" customFormat="1" outlineLevel="1" x14ac:dyDescent="0.25">
      <c r="A520" s="79"/>
      <c r="B520" s="93"/>
      <c r="C520" s="38" t="s">
        <v>70</v>
      </c>
      <c r="D520" s="90">
        <f>SUM(E520:I520)</f>
        <v>1000</v>
      </c>
      <c r="E520" s="90">
        <f>+E525+E529+E533</f>
        <v>200</v>
      </c>
      <c r="F520" s="90">
        <f>+F525+F529+F533</f>
        <v>200</v>
      </c>
      <c r="G520" s="90">
        <f>+G525+G529+G533</f>
        <v>200</v>
      </c>
      <c r="H520" s="90">
        <f>+H525+H529+H533</f>
        <v>200</v>
      </c>
      <c r="I520" s="90">
        <f>+I525+I529+I533</f>
        <v>200</v>
      </c>
    </row>
    <row r="521" spans="1:9" s="94" customFormat="1" ht="30" outlineLevel="1" x14ac:dyDescent="0.25">
      <c r="A521" s="79"/>
      <c r="B521" s="93"/>
      <c r="C521" s="38" t="s">
        <v>69</v>
      </c>
      <c r="D521" s="90">
        <f>SUM(E521:I521)</f>
        <v>0</v>
      </c>
      <c r="E521" s="90">
        <f>+E526+E530+E534</f>
        <v>0</v>
      </c>
      <c r="F521" s="90">
        <f>+F526+F530+F534</f>
        <v>0</v>
      </c>
      <c r="G521" s="90">
        <f>+G526+G530+G534</f>
        <v>0</v>
      </c>
      <c r="H521" s="90">
        <f>+H526+H530+H534</f>
        <v>0</v>
      </c>
      <c r="I521" s="90">
        <f>+I526+I530+I534</f>
        <v>0</v>
      </c>
    </row>
    <row r="522" spans="1:9" s="94" customFormat="1" outlineLevel="1" x14ac:dyDescent="0.25">
      <c r="A522" s="79"/>
      <c r="B522" s="93"/>
      <c r="C522" s="38" t="s">
        <v>68</v>
      </c>
      <c r="D522" s="90">
        <f>SUM(E522:I522)</f>
        <v>1500</v>
      </c>
      <c r="E522" s="90">
        <f>+E527+E531+E535</f>
        <v>300</v>
      </c>
      <c r="F522" s="90">
        <f>+F527+F531+F535</f>
        <v>300</v>
      </c>
      <c r="G522" s="90">
        <f>+G527+G531+G535</f>
        <v>300</v>
      </c>
      <c r="H522" s="90">
        <f>+H527+H531+H535</f>
        <v>300</v>
      </c>
      <c r="I522" s="90">
        <f>+I527+I531+I535</f>
        <v>300</v>
      </c>
    </row>
    <row r="523" spans="1:9" s="94" customFormat="1" outlineLevel="1" x14ac:dyDescent="0.25">
      <c r="A523" s="79" t="s">
        <v>85</v>
      </c>
      <c r="B523" s="79"/>
      <c r="C523" s="79"/>
      <c r="D523" s="79"/>
      <c r="E523" s="79"/>
      <c r="F523" s="79"/>
      <c r="G523" s="79"/>
      <c r="H523" s="79"/>
      <c r="I523" s="79"/>
    </row>
    <row r="524" spans="1:9" s="94" customFormat="1" outlineLevel="1" x14ac:dyDescent="0.25">
      <c r="A524" s="76" t="s">
        <v>84</v>
      </c>
      <c r="B524" s="75" t="s">
        <v>97</v>
      </c>
      <c r="C524" s="71" t="s">
        <v>71</v>
      </c>
      <c r="D524" s="92">
        <f>SUM(E524:I524)</f>
        <v>500</v>
      </c>
      <c r="E524" s="92">
        <f>SUM(E525:E527)</f>
        <v>100</v>
      </c>
      <c r="F524" s="92">
        <f>SUM(F525:F527)</f>
        <v>100</v>
      </c>
      <c r="G524" s="92">
        <f>SUM(G525:G527)</f>
        <v>100</v>
      </c>
      <c r="H524" s="92">
        <f>SUM(H525:H527)</f>
        <v>100</v>
      </c>
      <c r="I524" s="92">
        <f>SUM(I525:I527)</f>
        <v>100</v>
      </c>
    </row>
    <row r="525" spans="1:9" s="94" customFormat="1" outlineLevel="1" x14ac:dyDescent="0.25">
      <c r="A525" s="76"/>
      <c r="B525" s="75"/>
      <c r="C525" s="38" t="s">
        <v>70</v>
      </c>
      <c r="D525" s="90">
        <f>SUM(E525:I525)</f>
        <v>0</v>
      </c>
      <c r="E525" s="90"/>
      <c r="F525" s="90"/>
      <c r="G525" s="90"/>
      <c r="H525" s="90"/>
      <c r="I525" s="90"/>
    </row>
    <row r="526" spans="1:9" s="94" customFormat="1" ht="30" outlineLevel="1" x14ac:dyDescent="0.25">
      <c r="A526" s="76"/>
      <c r="B526" s="75"/>
      <c r="C526" s="38" t="s">
        <v>69</v>
      </c>
      <c r="D526" s="90">
        <f>SUM(E526:I526)</f>
        <v>0</v>
      </c>
      <c r="E526" s="90"/>
      <c r="F526" s="90"/>
      <c r="G526" s="90"/>
      <c r="H526" s="90"/>
      <c r="I526" s="90"/>
    </row>
    <row r="527" spans="1:9" s="94" customFormat="1" outlineLevel="1" x14ac:dyDescent="0.25">
      <c r="A527" s="76"/>
      <c r="B527" s="75"/>
      <c r="C527" s="38" t="s">
        <v>68</v>
      </c>
      <c r="D527" s="90">
        <f>SUM(E527:I527)</f>
        <v>500</v>
      </c>
      <c r="E527" s="90">
        <v>100</v>
      </c>
      <c r="F527" s="90">
        <f>E527</f>
        <v>100</v>
      </c>
      <c r="G527" s="90">
        <f>F527</f>
        <v>100</v>
      </c>
      <c r="H527" s="90">
        <f>G527</f>
        <v>100</v>
      </c>
      <c r="I527" s="90">
        <f>H527</f>
        <v>100</v>
      </c>
    </row>
    <row r="528" spans="1:9" s="94" customFormat="1" outlineLevel="1" x14ac:dyDescent="0.25">
      <c r="A528" s="76" t="s">
        <v>96</v>
      </c>
      <c r="B528" s="75" t="s">
        <v>95</v>
      </c>
      <c r="C528" s="71" t="s">
        <v>71</v>
      </c>
      <c r="D528" s="92">
        <f>SUM(E528:I528)</f>
        <v>1000</v>
      </c>
      <c r="E528" s="92">
        <f>SUM(E529:E531)</f>
        <v>200</v>
      </c>
      <c r="F528" s="92">
        <f>SUM(F529:F531)</f>
        <v>200</v>
      </c>
      <c r="G528" s="92">
        <f>SUM(G529:G531)</f>
        <v>200</v>
      </c>
      <c r="H528" s="92">
        <f>SUM(H529:H531)</f>
        <v>200</v>
      </c>
      <c r="I528" s="92">
        <f>SUM(I529:I531)</f>
        <v>200</v>
      </c>
    </row>
    <row r="529" spans="1:9" s="94" customFormat="1" outlineLevel="1" x14ac:dyDescent="0.25">
      <c r="A529" s="76"/>
      <c r="B529" s="75"/>
      <c r="C529" s="38" t="s">
        <v>70</v>
      </c>
      <c r="D529" s="90">
        <f>SUM(E529:I529)</f>
        <v>500</v>
      </c>
      <c r="E529" s="90">
        <f>+E531</f>
        <v>100</v>
      </c>
      <c r="F529" s="90">
        <f>+E529</f>
        <v>100</v>
      </c>
      <c r="G529" s="90">
        <f>+F529</f>
        <v>100</v>
      </c>
      <c r="H529" s="90">
        <f>+G529</f>
        <v>100</v>
      </c>
      <c r="I529" s="90">
        <f>+H529</f>
        <v>100</v>
      </c>
    </row>
    <row r="530" spans="1:9" s="94" customFormat="1" ht="30" outlineLevel="1" x14ac:dyDescent="0.25">
      <c r="A530" s="76"/>
      <c r="B530" s="75"/>
      <c r="C530" s="38" t="s">
        <v>69</v>
      </c>
      <c r="D530" s="90">
        <f>SUM(E530:I530)</f>
        <v>0</v>
      </c>
      <c r="E530" s="90"/>
      <c r="F530" s="90"/>
      <c r="G530" s="90"/>
      <c r="H530" s="90"/>
      <c r="I530" s="90"/>
    </row>
    <row r="531" spans="1:9" s="94" customFormat="1" outlineLevel="1" x14ac:dyDescent="0.25">
      <c r="A531" s="76"/>
      <c r="B531" s="75"/>
      <c r="C531" s="38" t="s">
        <v>68</v>
      </c>
      <c r="D531" s="90">
        <f>SUM(E531:I531)</f>
        <v>500</v>
      </c>
      <c r="E531" s="90">
        <v>100</v>
      </c>
      <c r="F531" s="90">
        <f>E531</f>
        <v>100</v>
      </c>
      <c r="G531" s="90">
        <f>F531</f>
        <v>100</v>
      </c>
      <c r="H531" s="90">
        <f>G531</f>
        <v>100</v>
      </c>
      <c r="I531" s="90">
        <f>H531</f>
        <v>100</v>
      </c>
    </row>
    <row r="532" spans="1:9" s="94" customFormat="1" outlineLevel="1" x14ac:dyDescent="0.25">
      <c r="A532" s="76" t="s">
        <v>94</v>
      </c>
      <c r="B532" s="75" t="s">
        <v>93</v>
      </c>
      <c r="C532" s="71" t="s">
        <v>71</v>
      </c>
      <c r="D532" s="92">
        <f>SUM(E532:I532)</f>
        <v>1000</v>
      </c>
      <c r="E532" s="92">
        <f>SUM(E533:E535)</f>
        <v>200</v>
      </c>
      <c r="F532" s="92">
        <f>SUM(F533:F535)</f>
        <v>200</v>
      </c>
      <c r="G532" s="92">
        <f>SUM(G533:G535)</f>
        <v>200</v>
      </c>
      <c r="H532" s="92">
        <f>SUM(H533:H535)</f>
        <v>200</v>
      </c>
      <c r="I532" s="92">
        <f>SUM(I533:I535)</f>
        <v>200</v>
      </c>
    </row>
    <row r="533" spans="1:9" s="94" customFormat="1" outlineLevel="1" x14ac:dyDescent="0.25">
      <c r="A533" s="76"/>
      <c r="B533" s="75"/>
      <c r="C533" s="38" t="s">
        <v>70</v>
      </c>
      <c r="D533" s="90">
        <f>SUM(E533:I533)</f>
        <v>500</v>
      </c>
      <c r="E533" s="90">
        <f>+E535</f>
        <v>100</v>
      </c>
      <c r="F533" s="90">
        <f>+E533</f>
        <v>100</v>
      </c>
      <c r="G533" s="90">
        <f>+F533</f>
        <v>100</v>
      </c>
      <c r="H533" s="90">
        <f>+G533</f>
        <v>100</v>
      </c>
      <c r="I533" s="90">
        <f>+H533</f>
        <v>100</v>
      </c>
    </row>
    <row r="534" spans="1:9" s="94" customFormat="1" ht="30" outlineLevel="1" x14ac:dyDescent="0.25">
      <c r="A534" s="76"/>
      <c r="B534" s="75"/>
      <c r="C534" s="38" t="s">
        <v>69</v>
      </c>
      <c r="D534" s="90">
        <f>SUM(E534:I534)</f>
        <v>0</v>
      </c>
      <c r="E534" s="90"/>
      <c r="F534" s="90"/>
      <c r="G534" s="90"/>
      <c r="H534" s="90"/>
      <c r="I534" s="90"/>
    </row>
    <row r="535" spans="1:9" s="94" customFormat="1" outlineLevel="1" x14ac:dyDescent="0.25">
      <c r="A535" s="76"/>
      <c r="B535" s="75"/>
      <c r="C535" s="38" t="s">
        <v>68</v>
      </c>
      <c r="D535" s="90">
        <f>SUM(E535:I535)</f>
        <v>500</v>
      </c>
      <c r="E535" s="90">
        <v>100</v>
      </c>
      <c r="F535" s="90">
        <f>E535</f>
        <v>100</v>
      </c>
      <c r="G535" s="90">
        <f>F535</f>
        <v>100</v>
      </c>
      <c r="H535" s="90">
        <f>G535</f>
        <v>100</v>
      </c>
      <c r="I535" s="90">
        <f>H535</f>
        <v>100</v>
      </c>
    </row>
    <row r="536" spans="1:9" s="94" customFormat="1" outlineLevel="1" x14ac:dyDescent="0.25">
      <c r="A536" s="79" t="s">
        <v>82</v>
      </c>
      <c r="B536" s="79"/>
      <c r="C536" s="79"/>
      <c r="D536" s="79"/>
      <c r="E536" s="79"/>
      <c r="F536" s="79"/>
      <c r="G536" s="79"/>
      <c r="H536" s="79"/>
      <c r="I536" s="79"/>
    </row>
    <row r="537" spans="1:9" s="94" customFormat="1" outlineLevel="1" x14ac:dyDescent="0.25">
      <c r="A537" s="76" t="s">
        <v>81</v>
      </c>
      <c r="B537" s="75" t="s">
        <v>92</v>
      </c>
      <c r="C537" s="78"/>
      <c r="D537" s="74" t="s">
        <v>73</v>
      </c>
      <c r="E537" s="74"/>
      <c r="F537" s="74"/>
      <c r="G537" s="74"/>
      <c r="H537" s="74"/>
      <c r="I537" s="74"/>
    </row>
    <row r="538" spans="1:9" s="94" customFormat="1" outlineLevel="1" x14ac:dyDescent="0.25">
      <c r="A538" s="76"/>
      <c r="B538" s="75"/>
      <c r="C538" s="78"/>
      <c r="D538" s="74"/>
      <c r="E538" s="74"/>
      <c r="F538" s="74"/>
      <c r="G538" s="74"/>
      <c r="H538" s="74"/>
      <c r="I538" s="74"/>
    </row>
    <row r="539" spans="1:9" s="94" customFormat="1" outlineLevel="1" x14ac:dyDescent="0.25">
      <c r="A539" s="76"/>
      <c r="B539" s="75"/>
      <c r="C539" s="78"/>
      <c r="D539" s="74"/>
      <c r="E539" s="74"/>
      <c r="F539" s="74"/>
      <c r="G539" s="74"/>
      <c r="H539" s="74"/>
      <c r="I539" s="74"/>
    </row>
    <row r="540" spans="1:9" s="94" customFormat="1" outlineLevel="1" x14ac:dyDescent="0.25">
      <c r="A540" s="76"/>
      <c r="B540" s="75"/>
      <c r="C540" s="78"/>
      <c r="D540" s="74"/>
      <c r="E540" s="74"/>
      <c r="F540" s="74"/>
      <c r="G540" s="74"/>
      <c r="H540" s="74"/>
      <c r="I540" s="74"/>
    </row>
    <row r="541" spans="1:9" s="94" customFormat="1" outlineLevel="1" x14ac:dyDescent="0.25">
      <c r="A541" s="79" t="s">
        <v>79</v>
      </c>
      <c r="B541" s="79"/>
      <c r="C541" s="79"/>
      <c r="D541" s="79"/>
      <c r="E541" s="79"/>
      <c r="F541" s="79"/>
      <c r="G541" s="79"/>
      <c r="H541" s="79"/>
      <c r="I541" s="79"/>
    </row>
    <row r="542" spans="1:9" s="94" customFormat="1" outlineLevel="1" x14ac:dyDescent="0.25">
      <c r="A542" s="76" t="s">
        <v>78</v>
      </c>
      <c r="B542" s="75" t="s">
        <v>91</v>
      </c>
      <c r="C542" s="78"/>
      <c r="D542" s="74" t="s">
        <v>73</v>
      </c>
      <c r="E542" s="74"/>
      <c r="F542" s="74"/>
      <c r="G542" s="74"/>
      <c r="H542" s="74"/>
      <c r="I542" s="74"/>
    </row>
    <row r="543" spans="1:9" s="94" customFormat="1" outlineLevel="1" x14ac:dyDescent="0.25">
      <c r="A543" s="76"/>
      <c r="B543" s="75"/>
      <c r="C543" s="78"/>
      <c r="D543" s="74"/>
      <c r="E543" s="74"/>
      <c r="F543" s="74"/>
      <c r="G543" s="74"/>
      <c r="H543" s="74"/>
      <c r="I543" s="74"/>
    </row>
    <row r="544" spans="1:9" s="94" customFormat="1" outlineLevel="1" x14ac:dyDescent="0.25">
      <c r="A544" s="76"/>
      <c r="B544" s="75"/>
      <c r="C544" s="78"/>
      <c r="D544" s="74"/>
      <c r="E544" s="74"/>
      <c r="F544" s="74"/>
      <c r="G544" s="74"/>
      <c r="H544" s="74"/>
      <c r="I544" s="74"/>
    </row>
    <row r="545" spans="1:9" s="94" customFormat="1" outlineLevel="1" x14ac:dyDescent="0.25">
      <c r="A545" s="76"/>
      <c r="B545" s="75"/>
      <c r="C545" s="78"/>
      <c r="D545" s="74"/>
      <c r="E545" s="74"/>
      <c r="F545" s="74"/>
      <c r="G545" s="74"/>
      <c r="H545" s="74"/>
      <c r="I545" s="74"/>
    </row>
    <row r="546" spans="1:9" s="94" customFormat="1" outlineLevel="1" x14ac:dyDescent="0.25">
      <c r="A546" s="76"/>
      <c r="B546" s="75" t="s">
        <v>90</v>
      </c>
      <c r="C546" s="78"/>
      <c r="D546" s="74" t="s">
        <v>73</v>
      </c>
      <c r="E546" s="74"/>
      <c r="F546" s="74"/>
      <c r="G546" s="74"/>
      <c r="H546" s="74"/>
      <c r="I546" s="74"/>
    </row>
    <row r="547" spans="1:9" s="94" customFormat="1" outlineLevel="1" x14ac:dyDescent="0.25">
      <c r="A547" s="76"/>
      <c r="B547" s="75"/>
      <c r="C547" s="78"/>
      <c r="D547" s="74"/>
      <c r="E547" s="74"/>
      <c r="F547" s="74"/>
      <c r="G547" s="74"/>
      <c r="H547" s="74"/>
      <c r="I547" s="74"/>
    </row>
    <row r="548" spans="1:9" outlineLevel="1" x14ac:dyDescent="0.25">
      <c r="A548" s="76"/>
      <c r="B548" s="75"/>
      <c r="C548" s="78"/>
      <c r="D548" s="74"/>
      <c r="E548" s="74"/>
      <c r="F548" s="74"/>
      <c r="G548" s="74"/>
      <c r="H548" s="74"/>
      <c r="I548" s="74"/>
    </row>
    <row r="549" spans="1:9" outlineLevel="1" x14ac:dyDescent="0.25">
      <c r="A549" s="76"/>
      <c r="B549" s="75"/>
      <c r="C549" s="78"/>
      <c r="D549" s="74"/>
      <c r="E549" s="74"/>
      <c r="F549" s="74"/>
      <c r="G549" s="74"/>
      <c r="H549" s="74"/>
      <c r="I549" s="74"/>
    </row>
    <row r="550" spans="1:9" outlineLevel="1" x14ac:dyDescent="0.25">
      <c r="A550" s="77" t="s">
        <v>76</v>
      </c>
      <c r="B550" s="77"/>
      <c r="C550" s="77"/>
      <c r="D550" s="77"/>
      <c r="E550" s="77"/>
      <c r="F550" s="77"/>
      <c r="G550" s="77"/>
      <c r="H550" s="77"/>
      <c r="I550" s="77"/>
    </row>
    <row r="551" spans="1:9" outlineLevel="1" x14ac:dyDescent="0.25">
      <c r="A551" s="76" t="s">
        <v>75</v>
      </c>
      <c r="B551" s="75" t="s">
        <v>89</v>
      </c>
      <c r="C551" s="73"/>
      <c r="D551" s="74" t="s">
        <v>73</v>
      </c>
      <c r="E551" s="74"/>
      <c r="F551" s="74"/>
      <c r="G551" s="74"/>
      <c r="H551" s="74"/>
      <c r="I551" s="74"/>
    </row>
    <row r="552" spans="1:9" outlineLevel="1" x14ac:dyDescent="0.25">
      <c r="A552" s="76"/>
      <c r="B552" s="75"/>
      <c r="C552" s="73"/>
      <c r="D552" s="74"/>
      <c r="E552" s="74"/>
      <c r="F552" s="74"/>
      <c r="G552" s="74"/>
      <c r="H552" s="74"/>
      <c r="I552" s="74"/>
    </row>
    <row r="553" spans="1:9" outlineLevel="1" x14ac:dyDescent="0.25">
      <c r="A553" s="76"/>
      <c r="B553" s="75"/>
      <c r="C553" s="73"/>
      <c r="D553" s="74"/>
      <c r="E553" s="74"/>
      <c r="F553" s="74"/>
      <c r="G553" s="74"/>
      <c r="H553" s="74"/>
      <c r="I553" s="74"/>
    </row>
    <row r="554" spans="1:9" outlineLevel="1" x14ac:dyDescent="0.25">
      <c r="A554" s="76"/>
      <c r="B554" s="75"/>
      <c r="C554" s="73"/>
      <c r="D554" s="74"/>
      <c r="E554" s="74"/>
      <c r="F554" s="74"/>
      <c r="G554" s="74"/>
      <c r="H554" s="74"/>
      <c r="I554" s="74"/>
    </row>
    <row r="555" spans="1:9" outlineLevel="1" x14ac:dyDescent="0.25">
      <c r="A555" s="76" t="s">
        <v>88</v>
      </c>
      <c r="B555" s="75" t="s">
        <v>87</v>
      </c>
      <c r="C555" s="73"/>
      <c r="D555" s="74" t="s">
        <v>73</v>
      </c>
      <c r="E555" s="74"/>
      <c r="F555" s="74"/>
      <c r="G555" s="74"/>
      <c r="H555" s="74"/>
      <c r="I555" s="74"/>
    </row>
    <row r="556" spans="1:9" outlineLevel="1" x14ac:dyDescent="0.25">
      <c r="A556" s="76"/>
      <c r="B556" s="75"/>
      <c r="C556" s="73"/>
      <c r="D556" s="74"/>
      <c r="E556" s="74"/>
      <c r="F556" s="74"/>
      <c r="G556" s="74"/>
      <c r="H556" s="74"/>
      <c r="I556" s="74"/>
    </row>
    <row r="557" spans="1:9" outlineLevel="1" x14ac:dyDescent="0.25">
      <c r="A557" s="76"/>
      <c r="B557" s="75"/>
      <c r="C557" s="73"/>
      <c r="D557" s="74"/>
      <c r="E557" s="74"/>
      <c r="F557" s="74"/>
      <c r="G557" s="74"/>
      <c r="H557" s="74"/>
      <c r="I557" s="74"/>
    </row>
    <row r="558" spans="1:9" s="94" customFormat="1" outlineLevel="1" x14ac:dyDescent="0.25">
      <c r="A558" s="76"/>
      <c r="B558" s="75"/>
      <c r="C558" s="73"/>
      <c r="D558" s="74"/>
      <c r="E558" s="74"/>
      <c r="F558" s="74"/>
      <c r="G558" s="74"/>
      <c r="H558" s="74"/>
      <c r="I558" s="74"/>
    </row>
    <row r="559" spans="1:9" s="94" customFormat="1" outlineLevel="1" x14ac:dyDescent="0.25">
      <c r="A559" s="95"/>
      <c r="B559" s="95"/>
      <c r="C559" s="95"/>
      <c r="D559" s="95"/>
      <c r="E559" s="95"/>
      <c r="F559" s="95"/>
      <c r="G559" s="95"/>
      <c r="H559" s="95"/>
      <c r="I559" s="95"/>
    </row>
    <row r="560" spans="1:9" s="94" customFormat="1" outlineLevel="1" x14ac:dyDescent="0.25">
      <c r="A560" s="79"/>
      <c r="B560" s="93" t="s">
        <v>86</v>
      </c>
      <c r="C560" s="71" t="s">
        <v>71</v>
      </c>
      <c r="D560" s="92">
        <f>SUM(D561:D563)</f>
        <v>4800</v>
      </c>
      <c r="E560" s="92">
        <f>SUM(E561:E563)</f>
        <v>200</v>
      </c>
      <c r="F560" s="92">
        <f>SUM(F561:F563)</f>
        <v>200</v>
      </c>
      <c r="G560" s="92">
        <f>SUM(G561:G563)</f>
        <v>200</v>
      </c>
      <c r="H560" s="92">
        <f>SUM(H561:H563)</f>
        <v>0</v>
      </c>
      <c r="I560" s="92">
        <f>SUM(I561:I563)</f>
        <v>0</v>
      </c>
    </row>
    <row r="561" spans="1:9" s="94" customFormat="1" outlineLevel="1" x14ac:dyDescent="0.25">
      <c r="A561" s="79"/>
      <c r="B561" s="93"/>
      <c r="C561" s="38" t="s">
        <v>70</v>
      </c>
      <c r="D561" s="90">
        <f>SUM(D562:D564)</f>
        <v>2400</v>
      </c>
      <c r="E561" s="90">
        <f>E566</f>
        <v>100</v>
      </c>
      <c r="F561" s="90">
        <f>F566</f>
        <v>100</v>
      </c>
      <c r="G561" s="90">
        <f>G566</f>
        <v>100</v>
      </c>
      <c r="H561" s="90">
        <f>H566</f>
        <v>0</v>
      </c>
      <c r="I561" s="90">
        <f>I566</f>
        <v>0</v>
      </c>
    </row>
    <row r="562" spans="1:9" ht="30" outlineLevel="1" x14ac:dyDescent="0.25">
      <c r="A562" s="79"/>
      <c r="B562" s="93"/>
      <c r="C562" s="38" t="s">
        <v>69</v>
      </c>
      <c r="D562" s="90">
        <f>SUM(D563:D565)</f>
        <v>1500</v>
      </c>
      <c r="E562" s="90">
        <f>E567</f>
        <v>0</v>
      </c>
      <c r="F562" s="90">
        <f>F567</f>
        <v>0</v>
      </c>
      <c r="G562" s="90">
        <f>G567</f>
        <v>0</v>
      </c>
      <c r="H562" s="90">
        <f>H567</f>
        <v>0</v>
      </c>
      <c r="I562" s="90">
        <f>I567</f>
        <v>0</v>
      </c>
    </row>
    <row r="563" spans="1:9" s="91" customFormat="1" outlineLevel="1" x14ac:dyDescent="0.25">
      <c r="A563" s="79"/>
      <c r="B563" s="93"/>
      <c r="C563" s="38" t="s">
        <v>68</v>
      </c>
      <c r="D563" s="90">
        <f>SUM(D564:D566)</f>
        <v>900</v>
      </c>
      <c r="E563" s="90">
        <f>E568</f>
        <v>100</v>
      </c>
      <c r="F563" s="90">
        <f>F568</f>
        <v>100</v>
      </c>
      <c r="G563" s="90">
        <f>G568</f>
        <v>100</v>
      </c>
      <c r="H563" s="90">
        <f>H568</f>
        <v>0</v>
      </c>
      <c r="I563" s="90">
        <f>I568</f>
        <v>0</v>
      </c>
    </row>
    <row r="564" spans="1:9" s="91" customFormat="1" outlineLevel="1" x14ac:dyDescent="0.25">
      <c r="A564" s="79" t="s">
        <v>85</v>
      </c>
      <c r="B564" s="79"/>
      <c r="C564" s="79"/>
      <c r="D564" s="79"/>
      <c r="E564" s="79"/>
      <c r="F564" s="79"/>
      <c r="G564" s="79"/>
      <c r="H564" s="79"/>
      <c r="I564" s="79"/>
    </row>
    <row r="565" spans="1:9" s="91" customFormat="1" outlineLevel="1" x14ac:dyDescent="0.25">
      <c r="A565" s="76" t="s">
        <v>84</v>
      </c>
      <c r="B565" s="75" t="s">
        <v>83</v>
      </c>
      <c r="C565" s="71" t="s">
        <v>71</v>
      </c>
      <c r="D565" s="92">
        <f>SUM(E565:I565)</f>
        <v>600</v>
      </c>
      <c r="E565" s="92">
        <f>SUM(E566:E568)</f>
        <v>200</v>
      </c>
      <c r="F565" s="92">
        <f>SUM(F566:F568)</f>
        <v>200</v>
      </c>
      <c r="G565" s="92">
        <f>SUM(G566:G568)</f>
        <v>200</v>
      </c>
      <c r="H565" s="92">
        <f>SUM(H566:H568)</f>
        <v>0</v>
      </c>
      <c r="I565" s="92">
        <f>SUM(I566:I568)</f>
        <v>0</v>
      </c>
    </row>
    <row r="566" spans="1:9" s="91" customFormat="1" outlineLevel="1" x14ac:dyDescent="0.25">
      <c r="A566" s="76"/>
      <c r="B566" s="75"/>
      <c r="C566" s="38" t="s">
        <v>70</v>
      </c>
      <c r="D566" s="90">
        <f>SUM(E566:I566)</f>
        <v>300</v>
      </c>
      <c r="E566" s="90">
        <f>+E568</f>
        <v>100</v>
      </c>
      <c r="F566" s="90">
        <f>+F568</f>
        <v>100</v>
      </c>
      <c r="G566" s="90">
        <f>+F566</f>
        <v>100</v>
      </c>
      <c r="H566" s="90">
        <f>H568</f>
        <v>0</v>
      </c>
      <c r="I566" s="90">
        <f>I568</f>
        <v>0</v>
      </c>
    </row>
    <row r="567" spans="1:9" ht="30" outlineLevel="1" x14ac:dyDescent="0.25">
      <c r="A567" s="76"/>
      <c r="B567" s="75"/>
      <c r="C567" s="38" t="s">
        <v>69</v>
      </c>
      <c r="D567" s="90">
        <f>SUM(E567:I567)</f>
        <v>0</v>
      </c>
      <c r="E567" s="90"/>
      <c r="F567" s="90"/>
      <c r="G567" s="90"/>
      <c r="H567" s="90"/>
      <c r="I567" s="90"/>
    </row>
    <row r="568" spans="1:9" outlineLevel="1" x14ac:dyDescent="0.25">
      <c r="A568" s="76"/>
      <c r="B568" s="75"/>
      <c r="C568" s="38" t="s">
        <v>68</v>
      </c>
      <c r="D568" s="90">
        <f>SUM(E568:I568)</f>
        <v>300</v>
      </c>
      <c r="E568" s="90">
        <v>100</v>
      </c>
      <c r="F568" s="90">
        <v>100</v>
      </c>
      <c r="G568" s="90">
        <f>F568</f>
        <v>100</v>
      </c>
      <c r="H568" s="90"/>
      <c r="I568" s="90">
        <f>H568</f>
        <v>0</v>
      </c>
    </row>
    <row r="569" spans="1:9" outlineLevel="1" x14ac:dyDescent="0.25">
      <c r="A569" s="79" t="s">
        <v>82</v>
      </c>
      <c r="B569" s="79"/>
      <c r="C569" s="79"/>
      <c r="D569" s="79"/>
      <c r="E569" s="79"/>
      <c r="F569" s="79"/>
      <c r="G569" s="79"/>
      <c r="H569" s="79"/>
      <c r="I569" s="79"/>
    </row>
    <row r="570" spans="1:9" outlineLevel="1" x14ac:dyDescent="0.25">
      <c r="A570" s="76" t="s">
        <v>81</v>
      </c>
      <c r="B570" s="75" t="s">
        <v>80</v>
      </c>
      <c r="C570" s="78"/>
      <c r="D570" s="89" t="s">
        <v>73</v>
      </c>
      <c r="E570" s="88"/>
      <c r="F570" s="88"/>
      <c r="G570" s="88"/>
      <c r="H570" s="88"/>
      <c r="I570" s="87"/>
    </row>
    <row r="571" spans="1:9" s="83" customFormat="1" outlineLevel="1" x14ac:dyDescent="0.25">
      <c r="A571" s="76"/>
      <c r="B571" s="75"/>
      <c r="C571" s="78"/>
      <c r="D571" s="86"/>
      <c r="E571" s="85"/>
      <c r="F571" s="85"/>
      <c r="G571" s="85"/>
      <c r="H571" s="85"/>
      <c r="I571" s="84"/>
    </row>
    <row r="572" spans="1:9" s="83" customFormat="1" outlineLevel="1" x14ac:dyDescent="0.25">
      <c r="A572" s="76"/>
      <c r="B572" s="75"/>
      <c r="C572" s="78"/>
      <c r="D572" s="86"/>
      <c r="E572" s="85"/>
      <c r="F572" s="85"/>
      <c r="G572" s="85"/>
      <c r="H572" s="85"/>
      <c r="I572" s="84"/>
    </row>
    <row r="573" spans="1:9" s="64" customFormat="1" outlineLevel="1" x14ac:dyDescent="0.25">
      <c r="A573" s="76"/>
      <c r="B573" s="75"/>
      <c r="C573" s="78"/>
      <c r="D573" s="82"/>
      <c r="E573" s="81"/>
      <c r="F573" s="81"/>
      <c r="G573" s="81"/>
      <c r="H573" s="81"/>
      <c r="I573" s="80"/>
    </row>
    <row r="574" spans="1:9" s="64" customFormat="1" outlineLevel="1" x14ac:dyDescent="0.25">
      <c r="A574" s="79" t="s">
        <v>79</v>
      </c>
      <c r="B574" s="79"/>
      <c r="C574" s="79"/>
      <c r="D574" s="79"/>
      <c r="E574" s="79"/>
      <c r="F574" s="79"/>
      <c r="G574" s="79"/>
      <c r="H574" s="79"/>
      <c r="I574" s="79"/>
    </row>
    <row r="575" spans="1:9" s="64" customFormat="1" outlineLevel="1" x14ac:dyDescent="0.25">
      <c r="A575" s="76" t="s">
        <v>78</v>
      </c>
      <c r="B575" s="75" t="s">
        <v>77</v>
      </c>
      <c r="C575" s="78"/>
      <c r="D575" s="74" t="s">
        <v>73</v>
      </c>
      <c r="E575" s="74"/>
      <c r="F575" s="74"/>
      <c r="G575" s="74"/>
      <c r="H575" s="74"/>
      <c r="I575" s="74"/>
    </row>
    <row r="576" spans="1:9" s="64" customFormat="1" outlineLevel="1" x14ac:dyDescent="0.25">
      <c r="A576" s="76"/>
      <c r="B576" s="75"/>
      <c r="C576" s="78"/>
      <c r="D576" s="74"/>
      <c r="E576" s="74"/>
      <c r="F576" s="74"/>
      <c r="G576" s="74"/>
      <c r="H576" s="74"/>
      <c r="I576" s="74"/>
    </row>
    <row r="577" spans="1:9" s="64" customFormat="1" outlineLevel="1" x14ac:dyDescent="0.25">
      <c r="A577" s="76"/>
      <c r="B577" s="75"/>
      <c r="C577" s="78"/>
      <c r="D577" s="74"/>
      <c r="E577" s="74"/>
      <c r="F577" s="74"/>
      <c r="G577" s="74"/>
      <c r="H577" s="74"/>
      <c r="I577" s="74"/>
    </row>
    <row r="578" spans="1:9" s="64" customFormat="1" outlineLevel="1" x14ac:dyDescent="0.25">
      <c r="A578" s="76"/>
      <c r="B578" s="75"/>
      <c r="C578" s="78"/>
      <c r="D578" s="74"/>
      <c r="E578" s="74"/>
      <c r="F578" s="74"/>
      <c r="G578" s="74"/>
      <c r="H578" s="74"/>
      <c r="I578" s="74"/>
    </row>
    <row r="579" spans="1:9" s="64" customFormat="1" outlineLevel="1" x14ac:dyDescent="0.25">
      <c r="A579" s="77" t="s">
        <v>76</v>
      </c>
      <c r="B579" s="77"/>
      <c r="C579" s="77"/>
      <c r="D579" s="77"/>
      <c r="E579" s="77"/>
      <c r="F579" s="77"/>
      <c r="G579" s="77"/>
      <c r="H579" s="77"/>
      <c r="I579" s="77"/>
    </row>
    <row r="580" spans="1:9" s="64" customFormat="1" outlineLevel="1" x14ac:dyDescent="0.25">
      <c r="A580" s="76" t="s">
        <v>75</v>
      </c>
      <c r="B580" s="75" t="s">
        <v>74</v>
      </c>
      <c r="C580" s="73"/>
      <c r="D580" s="74" t="s">
        <v>73</v>
      </c>
      <c r="E580" s="74"/>
      <c r="F580" s="74"/>
      <c r="G580" s="74"/>
      <c r="H580" s="74"/>
      <c r="I580" s="74"/>
    </row>
    <row r="581" spans="1:9" outlineLevel="1" x14ac:dyDescent="0.25">
      <c r="A581" s="76"/>
      <c r="B581" s="75"/>
      <c r="C581" s="73"/>
      <c r="D581" s="74"/>
      <c r="E581" s="74"/>
      <c r="F581" s="74"/>
      <c r="G581" s="74"/>
      <c r="H581" s="74"/>
      <c r="I581" s="74"/>
    </row>
    <row r="582" spans="1:9" outlineLevel="1" x14ac:dyDescent="0.25">
      <c r="A582" s="76"/>
      <c r="B582" s="75"/>
      <c r="C582" s="73"/>
      <c r="D582" s="74"/>
      <c r="E582" s="74"/>
      <c r="F582" s="74"/>
      <c r="G582" s="74"/>
      <c r="H582" s="74"/>
      <c r="I582" s="74"/>
    </row>
    <row r="583" spans="1:9" outlineLevel="1" x14ac:dyDescent="0.25">
      <c r="A583" s="76"/>
      <c r="B583" s="75"/>
      <c r="C583" s="73"/>
      <c r="D583" s="74"/>
      <c r="E583" s="74"/>
      <c r="F583" s="74"/>
      <c r="G583" s="74"/>
      <c r="H583" s="74"/>
      <c r="I583" s="74"/>
    </row>
    <row r="584" spans="1:9" x14ac:dyDescent="0.25">
      <c r="A584" s="73"/>
      <c r="B584" s="72" t="s">
        <v>72</v>
      </c>
      <c r="C584" s="71" t="s">
        <v>71</v>
      </c>
      <c r="D584" s="70">
        <f>SUM(D585:D587)</f>
        <v>57979</v>
      </c>
      <c r="E584" s="70">
        <f>SUM(E585:E587)</f>
        <v>21899</v>
      </c>
      <c r="F584" s="70">
        <f>SUM(F585:F587)</f>
        <v>11610</v>
      </c>
      <c r="G584" s="70">
        <f>SUM(G585:G587)</f>
        <v>9170</v>
      </c>
      <c r="H584" s="70">
        <f>SUM(H585:H587)</f>
        <v>7700</v>
      </c>
      <c r="I584" s="70">
        <f>SUM(I585:I587)</f>
        <v>7600</v>
      </c>
    </row>
    <row r="585" spans="1:9" ht="31.5" x14ac:dyDescent="0.25">
      <c r="A585" s="73"/>
      <c r="B585" s="72"/>
      <c r="C585" s="71" t="s">
        <v>70</v>
      </c>
      <c r="D585" s="70">
        <f>+E585+F585+G585+H585+I585</f>
        <v>9749</v>
      </c>
      <c r="E585" s="70">
        <f>E14+E18+E22+E26+E30+E34+E38+E42+E46+E87+E188+E238+E303+E448+E520+E58+E62+E561+E348</f>
        <v>2319</v>
      </c>
      <c r="F585" s="70">
        <f>F14+F18+F22+F26+F30+F34+F38+F42+F46+F87+F188+F238+F303+F448+F520+F58+F62+F561+F348</f>
        <v>2110</v>
      </c>
      <c r="G585" s="70">
        <f>G14+G18+G22+G26+G30+G34+G38+G42+G46+G87+G188+G238+G303+G448+G520+G58+G62+G561+G348</f>
        <v>2120</v>
      </c>
      <c r="H585" s="70">
        <f>H14+H18+H22+H26+H30+H34+H38+H42+H46+H87+H188+H238+H303+H448+H520+H58+H62+H561+H348</f>
        <v>1600</v>
      </c>
      <c r="I585" s="70">
        <f>I14+I18+I22+I26+I30+I34+I38+I42+I46+I87+I188+I238+I303+I448+I520+I58+I62+I561+I348</f>
        <v>1600</v>
      </c>
    </row>
    <row r="586" spans="1:9" ht="31.5" x14ac:dyDescent="0.25">
      <c r="A586" s="73"/>
      <c r="B586" s="72"/>
      <c r="C586" s="71" t="s">
        <v>69</v>
      </c>
      <c r="D586" s="70">
        <f>+E586+F586+G586+H586+I586</f>
        <v>40000</v>
      </c>
      <c r="E586" s="70">
        <f>E15+E19+E23+E27+E31+E35+E39+E43+E47+E88+E189+E239+E304+E449+E521+E59+E63+E562+E349+E55</f>
        <v>17500</v>
      </c>
      <c r="F586" s="70">
        <f>F15+F19+F23+F27+F31+F35+F39+F43+F47+F88+F189+F239+F304+F449+F521+F59+F63+F562+F349+F55</f>
        <v>7500</v>
      </c>
      <c r="G586" s="70">
        <f>G15+G19+G23+G27+G31+G35+G39+G43+G47+G88+G189+G239+G304+G449+G521+G59+G63+G562+G349+G55</f>
        <v>5000</v>
      </c>
      <c r="H586" s="70">
        <f>H15+H19+H23+H27+H31+H35+H39+H43+H47+H88+H189+H239+H304+H449+H521+H59+H63+H562+H349+H55</f>
        <v>5000</v>
      </c>
      <c r="I586" s="70">
        <f>I15+I19+I23+I27+I31+I35+I39+I43+I47+I88+I189+I239+I304+I449+I521+I59+I63+I562+I349+I55</f>
        <v>5000</v>
      </c>
    </row>
    <row r="587" spans="1:9" x14ac:dyDescent="0.25">
      <c r="A587" s="73"/>
      <c r="B587" s="72"/>
      <c r="C587" s="71" t="s">
        <v>68</v>
      </c>
      <c r="D587" s="70">
        <f>+E587+F587+G587+H587+I587</f>
        <v>8230</v>
      </c>
      <c r="E587" s="70">
        <f>E16+E20+E24+E28+E32+E36+E40+E44+E48+E89+E190+E240+E305+E450+E522+E60+E64+E563+E350</f>
        <v>2080</v>
      </c>
      <c r="F587" s="70">
        <f>F16+F20+F24+F28+F32+F36+F40+F44+F48+F89+F190+F240+F305+F450+F522+F60+F64+F563+F350</f>
        <v>2000</v>
      </c>
      <c r="G587" s="70">
        <f>G16+G20+G24+G28+G32+G36+G40+G44+G48+G89+G190+G240+G305+G450+G522+G60+G64+G563+G350</f>
        <v>2050</v>
      </c>
      <c r="H587" s="70">
        <f>H16+H20+H24+H28+H32+H36+H40+H44+H48+H89+H190+H240+H305+H450+H522+H60+H64+H563+H350</f>
        <v>1100</v>
      </c>
      <c r="I587" s="70">
        <f>I16+I20+I24+I28+I32+I36+I40+I44+I48+I89+I190+I240+I305+I450+I522+I60+I64+I563+I350</f>
        <v>1000</v>
      </c>
    </row>
    <row r="588" spans="1:9" x14ac:dyDescent="0.25">
      <c r="A588" s="68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68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67"/>
      <c r="B590" s="69" t="s">
        <v>67</v>
      </c>
      <c r="C590" s="69"/>
      <c r="D590" s="51"/>
      <c r="E590" s="51"/>
      <c r="F590" s="51"/>
      <c r="G590" s="51"/>
      <c r="H590" s="51"/>
      <c r="I590" s="51"/>
    </row>
    <row r="591" spans="1:9" x14ac:dyDescent="0.25">
      <c r="A591" s="67"/>
      <c r="B591" s="69" t="s">
        <v>66</v>
      </c>
      <c r="C591" s="69"/>
      <c r="D591" s="51"/>
      <c r="E591" s="51"/>
      <c r="F591" s="66"/>
      <c r="G591" s="51"/>
      <c r="H591" s="51"/>
      <c r="I591" s="51"/>
    </row>
    <row r="592" spans="1:9" x14ac:dyDescent="0.25">
      <c r="A592" s="67"/>
      <c r="B592" s="69" t="s">
        <v>65</v>
      </c>
      <c r="C592" s="69"/>
      <c r="D592" s="51"/>
      <c r="E592" s="51"/>
      <c r="F592" s="66" t="s">
        <v>60</v>
      </c>
      <c r="G592" s="51"/>
      <c r="H592" s="66"/>
      <c r="I592" s="51"/>
    </row>
    <row r="593" spans="1:9" x14ac:dyDescent="0.25">
      <c r="A593" s="67"/>
      <c r="B593" s="51"/>
      <c r="C593" s="51"/>
      <c r="D593" s="51"/>
      <c r="E593" s="51"/>
      <c r="F593" s="66"/>
      <c r="G593" s="51"/>
      <c r="H593" s="51"/>
      <c r="I593" s="51"/>
    </row>
    <row r="594" spans="1:9" x14ac:dyDescent="0.25">
      <c r="A594" s="67"/>
      <c r="B594" s="51"/>
      <c r="C594" s="51"/>
      <c r="D594" s="51"/>
      <c r="E594" s="51"/>
      <c r="F594" s="66"/>
      <c r="G594" s="51"/>
      <c r="H594" s="51"/>
      <c r="I594" s="51"/>
    </row>
    <row r="595" spans="1:9" x14ac:dyDescent="0.25">
      <c r="A595" s="67"/>
      <c r="B595" s="51" t="s">
        <v>64</v>
      </c>
      <c r="C595" s="51"/>
      <c r="D595" s="51"/>
      <c r="E595" s="51"/>
      <c r="F595" s="66"/>
      <c r="G595" s="51"/>
      <c r="H595" s="51"/>
      <c r="I595" s="51"/>
    </row>
    <row r="596" spans="1:9" x14ac:dyDescent="0.25">
      <c r="A596" s="67"/>
      <c r="B596" s="51" t="s">
        <v>63</v>
      </c>
      <c r="C596" s="51"/>
      <c r="D596" s="51"/>
      <c r="E596" s="51"/>
      <c r="F596" s="66"/>
      <c r="G596" s="51"/>
      <c r="H596" s="51"/>
      <c r="I596" s="51"/>
    </row>
    <row r="597" spans="1:9" x14ac:dyDescent="0.25">
      <c r="A597" s="67"/>
      <c r="B597" s="51" t="s">
        <v>62</v>
      </c>
      <c r="C597" s="51"/>
      <c r="D597" s="51"/>
      <c r="E597" s="51"/>
      <c r="F597" s="66" t="s">
        <v>61</v>
      </c>
      <c r="G597" s="51"/>
      <c r="H597" s="51"/>
      <c r="I597" s="51"/>
    </row>
    <row r="598" spans="1:9" x14ac:dyDescent="0.25">
      <c r="A598" s="68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67"/>
      <c r="B599" s="51"/>
      <c r="C599" s="51"/>
      <c r="D599" s="51"/>
      <c r="E599" s="51"/>
      <c r="F599" s="66"/>
      <c r="G599" s="51"/>
      <c r="H599" s="51"/>
      <c r="I599" s="51"/>
    </row>
    <row r="600" spans="1:9" x14ac:dyDescent="0.25">
      <c r="A600" s="67"/>
      <c r="B600" s="51"/>
      <c r="C600" s="51"/>
      <c r="D600" s="51"/>
      <c r="E600" s="51"/>
      <c r="F600" s="66"/>
      <c r="G600" s="51"/>
      <c r="H600" s="51"/>
      <c r="I600" s="51"/>
    </row>
  </sheetData>
  <mergeCells count="460">
    <mergeCell ref="A25:A28"/>
    <mergeCell ref="B25:B28"/>
    <mergeCell ref="G2:I2"/>
    <mergeCell ref="A3:I3"/>
    <mergeCell ref="A4:I4"/>
    <mergeCell ref="A6:A7"/>
    <mergeCell ref="B6:B7"/>
    <mergeCell ref="C6:C7"/>
    <mergeCell ref="D6:D7"/>
    <mergeCell ref="E6:I6"/>
    <mergeCell ref="A13:A16"/>
    <mergeCell ref="B13:B16"/>
    <mergeCell ref="A17:A20"/>
    <mergeCell ref="B17:B20"/>
    <mergeCell ref="A21:A24"/>
    <mergeCell ref="B21:B24"/>
    <mergeCell ref="A53:A56"/>
    <mergeCell ref="B53:B56"/>
    <mergeCell ref="A29:A32"/>
    <mergeCell ref="B29:B32"/>
    <mergeCell ref="A33:A36"/>
    <mergeCell ref="B33:B36"/>
    <mergeCell ref="C69:C72"/>
    <mergeCell ref="D69:I72"/>
    <mergeCell ref="A37:A40"/>
    <mergeCell ref="B37:B40"/>
    <mergeCell ref="A41:A44"/>
    <mergeCell ref="B41:B44"/>
    <mergeCell ref="A45:A48"/>
    <mergeCell ref="B45:B48"/>
    <mergeCell ref="A65:A68"/>
    <mergeCell ref="B65:B68"/>
    <mergeCell ref="A73:A76"/>
    <mergeCell ref="B73:B76"/>
    <mergeCell ref="C73:C76"/>
    <mergeCell ref="D73:I76"/>
    <mergeCell ref="A81:A84"/>
    <mergeCell ref="B81:B84"/>
    <mergeCell ref="C81:C84"/>
    <mergeCell ref="D81:I84"/>
    <mergeCell ref="C77:C80"/>
    <mergeCell ref="D77:I80"/>
    <mergeCell ref="A85:I85"/>
    <mergeCell ref="A86:A89"/>
    <mergeCell ref="B86:B89"/>
    <mergeCell ref="A90:I90"/>
    <mergeCell ref="A91:A94"/>
    <mergeCell ref="B91:B94"/>
    <mergeCell ref="C91:C94"/>
    <mergeCell ref="D91:I94"/>
    <mergeCell ref="A95:A98"/>
    <mergeCell ref="B95:B98"/>
    <mergeCell ref="C95:C98"/>
    <mergeCell ref="D95:I98"/>
    <mergeCell ref="A99:A102"/>
    <mergeCell ref="B99:B102"/>
    <mergeCell ref="C99:C102"/>
    <mergeCell ref="D99:I102"/>
    <mergeCell ref="A103:A106"/>
    <mergeCell ref="B103:B106"/>
    <mergeCell ref="C103:C106"/>
    <mergeCell ref="D103:I106"/>
    <mergeCell ref="A107:A110"/>
    <mergeCell ref="B107:B110"/>
    <mergeCell ref="C107:C110"/>
    <mergeCell ref="D107:I110"/>
    <mergeCell ref="A111:A114"/>
    <mergeCell ref="B111:B114"/>
    <mergeCell ref="C111:C114"/>
    <mergeCell ref="D111:I114"/>
    <mergeCell ref="A115:A118"/>
    <mergeCell ref="B115:B118"/>
    <mergeCell ref="A119:A122"/>
    <mergeCell ref="B119:B122"/>
    <mergeCell ref="C119:C122"/>
    <mergeCell ref="D119:I122"/>
    <mergeCell ref="A123:A126"/>
    <mergeCell ref="B123:B126"/>
    <mergeCell ref="A127:I127"/>
    <mergeCell ref="A128:A131"/>
    <mergeCell ref="B128:B131"/>
    <mergeCell ref="C128:C131"/>
    <mergeCell ref="D128:I131"/>
    <mergeCell ref="A132:A135"/>
    <mergeCell ref="B132:B135"/>
    <mergeCell ref="C132:C135"/>
    <mergeCell ref="D132:I135"/>
    <mergeCell ref="A136:A139"/>
    <mergeCell ref="B136:B139"/>
    <mergeCell ref="C136:C139"/>
    <mergeCell ref="D136:I139"/>
    <mergeCell ref="A140:A143"/>
    <mergeCell ref="B140:B143"/>
    <mergeCell ref="C140:C143"/>
    <mergeCell ref="D140:I143"/>
    <mergeCell ref="A144:A147"/>
    <mergeCell ref="B144:B147"/>
    <mergeCell ref="C144:C147"/>
    <mergeCell ref="D144:I147"/>
    <mergeCell ref="A148:A151"/>
    <mergeCell ref="B148:B151"/>
    <mergeCell ref="A152:A155"/>
    <mergeCell ref="B152:B155"/>
    <mergeCell ref="A156:A159"/>
    <mergeCell ref="B156:B159"/>
    <mergeCell ref="A160:A163"/>
    <mergeCell ref="B160:B163"/>
    <mergeCell ref="A164:A167"/>
    <mergeCell ref="B164:B167"/>
    <mergeCell ref="A168:I168"/>
    <mergeCell ref="A169:A172"/>
    <mergeCell ref="B169:B172"/>
    <mergeCell ref="A173:A176"/>
    <mergeCell ref="B173:B176"/>
    <mergeCell ref="A177:I177"/>
    <mergeCell ref="A178:A181"/>
    <mergeCell ref="B178:B181"/>
    <mergeCell ref="A182:A185"/>
    <mergeCell ref="B182:B185"/>
    <mergeCell ref="A186:I186"/>
    <mergeCell ref="A187:A190"/>
    <mergeCell ref="B187:B190"/>
    <mergeCell ref="A191:I191"/>
    <mergeCell ref="A192:A195"/>
    <mergeCell ref="B192:B195"/>
    <mergeCell ref="A196:A199"/>
    <mergeCell ref="B196:B199"/>
    <mergeCell ref="A200:I200"/>
    <mergeCell ref="A201:A204"/>
    <mergeCell ref="B201:B204"/>
    <mergeCell ref="C201:C204"/>
    <mergeCell ref="D201:I204"/>
    <mergeCell ref="A205:A208"/>
    <mergeCell ref="B205:B208"/>
    <mergeCell ref="C205:C208"/>
    <mergeCell ref="D205:I208"/>
    <mergeCell ref="A209:I209"/>
    <mergeCell ref="D210:I210"/>
    <mergeCell ref="A211:A214"/>
    <mergeCell ref="B211:B214"/>
    <mergeCell ref="C211:C214"/>
    <mergeCell ref="D211:I214"/>
    <mergeCell ref="A215:A218"/>
    <mergeCell ref="B215:B218"/>
    <mergeCell ref="C215:C218"/>
    <mergeCell ref="D215:I218"/>
    <mergeCell ref="A219:I219"/>
    <mergeCell ref="A220:A223"/>
    <mergeCell ref="B220:B223"/>
    <mergeCell ref="C220:C223"/>
    <mergeCell ref="D220:I223"/>
    <mergeCell ref="A224:A227"/>
    <mergeCell ref="B224:B227"/>
    <mergeCell ref="C224:C227"/>
    <mergeCell ref="D224:I227"/>
    <mergeCell ref="A228:A231"/>
    <mergeCell ref="B228:B231"/>
    <mergeCell ref="C228:C231"/>
    <mergeCell ref="D228:I231"/>
    <mergeCell ref="A232:A235"/>
    <mergeCell ref="B232:B235"/>
    <mergeCell ref="C232:C235"/>
    <mergeCell ref="D232:I235"/>
    <mergeCell ref="A236:I236"/>
    <mergeCell ref="A237:A240"/>
    <mergeCell ref="B237:B240"/>
    <mergeCell ref="A241:I241"/>
    <mergeCell ref="A242:A245"/>
    <mergeCell ref="B242:B245"/>
    <mergeCell ref="A246:A249"/>
    <mergeCell ref="B246:B249"/>
    <mergeCell ref="A250:A253"/>
    <mergeCell ref="B250:B253"/>
    <mergeCell ref="A254:A257"/>
    <mergeCell ref="B254:B257"/>
    <mergeCell ref="A258:A261"/>
    <mergeCell ref="B258:B261"/>
    <mergeCell ref="A262:I262"/>
    <mergeCell ref="A263:A266"/>
    <mergeCell ref="B263:B266"/>
    <mergeCell ref="C263:C266"/>
    <mergeCell ref="D263:I266"/>
    <mergeCell ref="A267:A270"/>
    <mergeCell ref="B267:B270"/>
    <mergeCell ref="C267:C270"/>
    <mergeCell ref="D267:I270"/>
    <mergeCell ref="A271:I271"/>
    <mergeCell ref="A272:A275"/>
    <mergeCell ref="B272:B275"/>
    <mergeCell ref="C272:C275"/>
    <mergeCell ref="D272:I275"/>
    <mergeCell ref="A276:I276"/>
    <mergeCell ref="A277:A280"/>
    <mergeCell ref="B277:B280"/>
    <mergeCell ref="C277:C280"/>
    <mergeCell ref="D277:I280"/>
    <mergeCell ref="A281:A284"/>
    <mergeCell ref="B281:B284"/>
    <mergeCell ref="C281:C284"/>
    <mergeCell ref="D281:I284"/>
    <mergeCell ref="A285:A288"/>
    <mergeCell ref="B285:B288"/>
    <mergeCell ref="C285:C288"/>
    <mergeCell ref="D285:I288"/>
    <mergeCell ref="A289:A292"/>
    <mergeCell ref="B289:B292"/>
    <mergeCell ref="A293:A296"/>
    <mergeCell ref="B293:B296"/>
    <mergeCell ref="A297:A300"/>
    <mergeCell ref="B297:B300"/>
    <mergeCell ref="A301:I301"/>
    <mergeCell ref="A302:A305"/>
    <mergeCell ref="B302:B305"/>
    <mergeCell ref="A306:I306"/>
    <mergeCell ref="A307:A310"/>
    <mergeCell ref="B307:B310"/>
    <mergeCell ref="A311:A314"/>
    <mergeCell ref="B311:B314"/>
    <mergeCell ref="A315:A318"/>
    <mergeCell ref="B315:B318"/>
    <mergeCell ref="A319:I319"/>
    <mergeCell ref="A320:A323"/>
    <mergeCell ref="B320:B323"/>
    <mergeCell ref="C320:C323"/>
    <mergeCell ref="D320:I323"/>
    <mergeCell ref="A324:A327"/>
    <mergeCell ref="B324:B327"/>
    <mergeCell ref="C324:C327"/>
    <mergeCell ref="D324:I327"/>
    <mergeCell ref="A328:I328"/>
    <mergeCell ref="A329:A332"/>
    <mergeCell ref="B329:B332"/>
    <mergeCell ref="C329:C332"/>
    <mergeCell ref="D329:I332"/>
    <mergeCell ref="A333:I333"/>
    <mergeCell ref="A334:A337"/>
    <mergeCell ref="B334:B337"/>
    <mergeCell ref="C334:C337"/>
    <mergeCell ref="D334:I337"/>
    <mergeCell ref="A338:A341"/>
    <mergeCell ref="B338:B341"/>
    <mergeCell ref="C338:C341"/>
    <mergeCell ref="D338:I341"/>
    <mergeCell ref="A342:A345"/>
    <mergeCell ref="B342:B345"/>
    <mergeCell ref="C342:C345"/>
    <mergeCell ref="D342:I345"/>
    <mergeCell ref="A346:I346"/>
    <mergeCell ref="A347:A350"/>
    <mergeCell ref="B347:B350"/>
    <mergeCell ref="A351:I351"/>
    <mergeCell ref="B352:I352"/>
    <mergeCell ref="A353:A356"/>
    <mergeCell ref="B353:B356"/>
    <mergeCell ref="C353:C356"/>
    <mergeCell ref="D353:I356"/>
    <mergeCell ref="A357:A360"/>
    <mergeCell ref="B357:B360"/>
    <mergeCell ref="C357:C360"/>
    <mergeCell ref="D357:I360"/>
    <mergeCell ref="B361:I361"/>
    <mergeCell ref="A362:A365"/>
    <mergeCell ref="B362:B365"/>
    <mergeCell ref="C362:C365"/>
    <mergeCell ref="D362:I365"/>
    <mergeCell ref="A366:I366"/>
    <mergeCell ref="B367:I367"/>
    <mergeCell ref="A368:A371"/>
    <mergeCell ref="B368:B371"/>
    <mergeCell ref="C368:C371"/>
    <mergeCell ref="D368:I371"/>
    <mergeCell ref="A372:A375"/>
    <mergeCell ref="B372:B375"/>
    <mergeCell ref="C372:C375"/>
    <mergeCell ref="D372:I375"/>
    <mergeCell ref="A376:A379"/>
    <mergeCell ref="B376:B379"/>
    <mergeCell ref="C376:C379"/>
    <mergeCell ref="D376:I379"/>
    <mergeCell ref="B380:I380"/>
    <mergeCell ref="A381:A384"/>
    <mergeCell ref="B381:B384"/>
    <mergeCell ref="C381:C384"/>
    <mergeCell ref="D381:I384"/>
    <mergeCell ref="A385:A388"/>
    <mergeCell ref="C385:C388"/>
    <mergeCell ref="D385:I388"/>
    <mergeCell ref="A389:A392"/>
    <mergeCell ref="B389:B392"/>
    <mergeCell ref="C389:C392"/>
    <mergeCell ref="D389:I392"/>
    <mergeCell ref="A393:A396"/>
    <mergeCell ref="B393:B396"/>
    <mergeCell ref="C393:C396"/>
    <mergeCell ref="D393:I396"/>
    <mergeCell ref="A397:I397"/>
    <mergeCell ref="A398:A401"/>
    <mergeCell ref="B398:B401"/>
    <mergeCell ref="C398:C401"/>
    <mergeCell ref="D398:I401"/>
    <mergeCell ref="A402:A405"/>
    <mergeCell ref="B402:B405"/>
    <mergeCell ref="A406:A409"/>
    <mergeCell ref="B406:B409"/>
    <mergeCell ref="C406:C409"/>
    <mergeCell ref="D406:I409"/>
    <mergeCell ref="A410:A413"/>
    <mergeCell ref="B410:B413"/>
    <mergeCell ref="C410:C413"/>
    <mergeCell ref="D410:I413"/>
    <mergeCell ref="A414:A417"/>
    <mergeCell ref="B414:B417"/>
    <mergeCell ref="C414:C417"/>
    <mergeCell ref="D414:I417"/>
    <mergeCell ref="A418:I418"/>
    <mergeCell ref="A419:A422"/>
    <mergeCell ref="B419:B422"/>
    <mergeCell ref="C419:C422"/>
    <mergeCell ref="D419:I422"/>
    <mergeCell ref="A423:I423"/>
    <mergeCell ref="A424:A427"/>
    <mergeCell ref="B424:B427"/>
    <mergeCell ref="C424:C427"/>
    <mergeCell ref="D424:I427"/>
    <mergeCell ref="A428:I428"/>
    <mergeCell ref="A429:A432"/>
    <mergeCell ref="B429:B432"/>
    <mergeCell ref="C429:C432"/>
    <mergeCell ref="D429:I432"/>
    <mergeCell ref="A433:A436"/>
    <mergeCell ref="B433:B436"/>
    <mergeCell ref="C433:C436"/>
    <mergeCell ref="D433:I436"/>
    <mergeCell ref="A437:I437"/>
    <mergeCell ref="A438:A441"/>
    <mergeCell ref="B438:B441"/>
    <mergeCell ref="C438:C441"/>
    <mergeCell ref="D438:I441"/>
    <mergeCell ref="A442:A445"/>
    <mergeCell ref="B442:B445"/>
    <mergeCell ref="C442:C445"/>
    <mergeCell ref="D442:I445"/>
    <mergeCell ref="A446:I446"/>
    <mergeCell ref="A447:A450"/>
    <mergeCell ref="B447:B450"/>
    <mergeCell ref="A451:I451"/>
    <mergeCell ref="A452:A455"/>
    <mergeCell ref="B452:B455"/>
    <mergeCell ref="A456:A459"/>
    <mergeCell ref="B456:B459"/>
    <mergeCell ref="A460:A463"/>
    <mergeCell ref="B460:B463"/>
    <mergeCell ref="A464:A467"/>
    <mergeCell ref="B464:B467"/>
    <mergeCell ref="A468:A471"/>
    <mergeCell ref="B468:B471"/>
    <mergeCell ref="A472:A475"/>
    <mergeCell ref="B472:B475"/>
    <mergeCell ref="A476:A479"/>
    <mergeCell ref="B476:B479"/>
    <mergeCell ref="A480:I480"/>
    <mergeCell ref="A481:A484"/>
    <mergeCell ref="B481:B484"/>
    <mergeCell ref="C481:C484"/>
    <mergeCell ref="D481:I484"/>
    <mergeCell ref="A485:A488"/>
    <mergeCell ref="B485:B488"/>
    <mergeCell ref="C485:C488"/>
    <mergeCell ref="D485:I488"/>
    <mergeCell ref="A489:I489"/>
    <mergeCell ref="A490:A493"/>
    <mergeCell ref="B490:B493"/>
    <mergeCell ref="A494:A497"/>
    <mergeCell ref="B494:B497"/>
    <mergeCell ref="C494:C497"/>
    <mergeCell ref="D494:I497"/>
    <mergeCell ref="A498:A501"/>
    <mergeCell ref="B498:B501"/>
    <mergeCell ref="C498:C501"/>
    <mergeCell ref="D498:I501"/>
    <mergeCell ref="A502:A505"/>
    <mergeCell ref="B502:B505"/>
    <mergeCell ref="C502:C505"/>
    <mergeCell ref="D502:I505"/>
    <mergeCell ref="A506:A509"/>
    <mergeCell ref="B506:B509"/>
    <mergeCell ref="C506:C509"/>
    <mergeCell ref="D506:I509"/>
    <mergeCell ref="A510:A513"/>
    <mergeCell ref="B510:B513"/>
    <mergeCell ref="A514:A517"/>
    <mergeCell ref="B514:B517"/>
    <mergeCell ref="A518:I518"/>
    <mergeCell ref="A519:A522"/>
    <mergeCell ref="B519:B522"/>
    <mergeCell ref="A523:I523"/>
    <mergeCell ref="A524:A527"/>
    <mergeCell ref="B524:B527"/>
    <mergeCell ref="A528:A531"/>
    <mergeCell ref="B528:B531"/>
    <mergeCell ref="A532:A535"/>
    <mergeCell ref="B532:B535"/>
    <mergeCell ref="A536:I536"/>
    <mergeCell ref="A537:A540"/>
    <mergeCell ref="B537:B540"/>
    <mergeCell ref="C537:C540"/>
    <mergeCell ref="D537:I540"/>
    <mergeCell ref="A541:I541"/>
    <mergeCell ref="A542:A545"/>
    <mergeCell ref="B542:B545"/>
    <mergeCell ref="C542:C545"/>
    <mergeCell ref="D542:I545"/>
    <mergeCell ref="A546:A549"/>
    <mergeCell ref="B546:B549"/>
    <mergeCell ref="C546:C549"/>
    <mergeCell ref="D546:I549"/>
    <mergeCell ref="B565:B568"/>
    <mergeCell ref="A550:I550"/>
    <mergeCell ref="A551:A554"/>
    <mergeCell ref="B551:B554"/>
    <mergeCell ref="C551:C554"/>
    <mergeCell ref="D551:I554"/>
    <mergeCell ref="A555:A558"/>
    <mergeCell ref="B555:B558"/>
    <mergeCell ref="C555:C558"/>
    <mergeCell ref="D555:I558"/>
    <mergeCell ref="B77:B80"/>
    <mergeCell ref="A77:A80"/>
    <mergeCell ref="A575:A578"/>
    <mergeCell ref="B575:B578"/>
    <mergeCell ref="A574:I574"/>
    <mergeCell ref="A559:I559"/>
    <mergeCell ref="A560:A563"/>
    <mergeCell ref="B560:B563"/>
    <mergeCell ref="A564:I564"/>
    <mergeCell ref="A565:A568"/>
    <mergeCell ref="A9:A12"/>
    <mergeCell ref="B9:B12"/>
    <mergeCell ref="A49:A52"/>
    <mergeCell ref="B49:B52"/>
    <mergeCell ref="A69:A72"/>
    <mergeCell ref="B69:B72"/>
    <mergeCell ref="A57:A60"/>
    <mergeCell ref="B57:B60"/>
    <mergeCell ref="A61:A64"/>
    <mergeCell ref="B61:B64"/>
    <mergeCell ref="A569:I569"/>
    <mergeCell ref="A570:A573"/>
    <mergeCell ref="B570:B573"/>
    <mergeCell ref="C570:C573"/>
    <mergeCell ref="D570:I573"/>
    <mergeCell ref="A584:A587"/>
    <mergeCell ref="B584:B587"/>
    <mergeCell ref="C575:C578"/>
    <mergeCell ref="D575:I578"/>
    <mergeCell ref="A579:I579"/>
    <mergeCell ref="A580:A583"/>
    <mergeCell ref="B580:B583"/>
    <mergeCell ref="C580:C583"/>
    <mergeCell ref="D580:I583"/>
  </mergeCells>
  <printOptions horizontalCentered="1"/>
  <pageMargins left="0.70866141732283472" right="0.70866141732283472" top="0.74803149606299213" bottom="0.21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topLeftCell="D1" zoomScale="70" zoomScaleNormal="70" zoomScalePageLayoutView="70" workbookViewId="0">
      <selection activeCell="S12" sqref="S12"/>
    </sheetView>
  </sheetViews>
  <sheetFormatPr defaultColWidth="9.140625" defaultRowHeight="18.75" outlineLevelCol="1" x14ac:dyDescent="0.25"/>
  <cols>
    <col min="1" max="1" width="8" style="65" customWidth="1"/>
    <col min="2" max="2" width="40.7109375" style="3" customWidth="1"/>
    <col min="3" max="3" width="17.140625" style="3" customWidth="1"/>
    <col min="4" max="4" width="36.42578125" style="3" customWidth="1"/>
    <col min="5" max="5" width="14.85546875" style="3" bestFit="1" customWidth="1"/>
    <col min="6" max="6" width="15.5703125" style="3" customWidth="1"/>
    <col min="7" max="7" width="13.140625" style="3" bestFit="1" customWidth="1"/>
    <col min="8" max="8" width="15.140625" style="3" bestFit="1" customWidth="1"/>
    <col min="9" max="10" width="13.140625" style="3" bestFit="1" customWidth="1"/>
    <col min="11" max="11" width="10.85546875" style="3" hidden="1" customWidth="1" outlineLevel="1"/>
    <col min="12" max="16" width="15.5703125" style="3" hidden="1" customWidth="1" outlineLevel="1"/>
    <col min="17" max="17" width="9.140625" style="3" collapsed="1"/>
    <col min="18" max="18" width="9.140625" style="3"/>
    <col min="19" max="19" width="9.42578125" style="3" bestFit="1" customWidth="1"/>
    <col min="20" max="16384" width="9.140625" style="3"/>
  </cols>
  <sheetData>
    <row r="1" spans="1:19" ht="19.149999999999999" customHeight="1" x14ac:dyDescent="0.2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9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9" x14ac:dyDescent="0.25">
      <c r="A3" s="5"/>
      <c r="B3" s="5"/>
      <c r="C3" s="5"/>
      <c r="D3" s="5"/>
      <c r="E3" s="5"/>
      <c r="F3" s="5"/>
      <c r="G3" s="5"/>
      <c r="H3" s="5"/>
      <c r="I3" s="5"/>
      <c r="J3" s="5"/>
    </row>
    <row r="4" spans="1:19" x14ac:dyDescent="0.25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</row>
    <row r="5" spans="1:19" x14ac:dyDescent="0.25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</row>
    <row r="6" spans="1:19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</row>
    <row r="7" spans="1:19" x14ac:dyDescent="0.25">
      <c r="A7" s="7"/>
      <c r="B7" s="8"/>
      <c r="C7" s="8"/>
      <c r="D7" s="8"/>
      <c r="E7" s="8"/>
      <c r="F7" s="8"/>
      <c r="G7" s="8"/>
      <c r="H7" s="8"/>
      <c r="I7" s="8"/>
      <c r="J7" s="8"/>
    </row>
    <row r="8" spans="1:19" x14ac:dyDescent="0.25">
      <c r="A8" s="9" t="s">
        <v>5</v>
      </c>
      <c r="B8" s="10" t="s">
        <v>6</v>
      </c>
      <c r="C8" s="10" t="s">
        <v>7</v>
      </c>
      <c r="D8" s="10" t="s">
        <v>8</v>
      </c>
      <c r="E8" s="10" t="s">
        <v>9</v>
      </c>
      <c r="F8" s="10"/>
      <c r="G8" s="10"/>
      <c r="H8" s="10"/>
      <c r="I8" s="10"/>
      <c r="J8" s="10"/>
    </row>
    <row r="9" spans="1:19" x14ac:dyDescent="0.25">
      <c r="A9" s="11"/>
      <c r="B9" s="10"/>
      <c r="C9" s="10"/>
      <c r="D9" s="10"/>
      <c r="E9" s="12">
        <v>2013</v>
      </c>
      <c r="F9" s="10" t="s">
        <v>10</v>
      </c>
      <c r="G9" s="10"/>
      <c r="H9" s="10"/>
      <c r="I9" s="10"/>
      <c r="J9" s="10"/>
    </row>
    <row r="10" spans="1:19" ht="30" x14ac:dyDescent="0.25">
      <c r="A10" s="13"/>
      <c r="B10" s="10"/>
      <c r="C10" s="10"/>
      <c r="D10" s="10"/>
      <c r="E10" s="12" t="s">
        <v>11</v>
      </c>
      <c r="F10" s="12">
        <v>2014</v>
      </c>
      <c r="G10" s="12">
        <v>2015</v>
      </c>
      <c r="H10" s="12">
        <v>2016</v>
      </c>
      <c r="I10" s="12">
        <v>2017</v>
      </c>
      <c r="J10" s="12">
        <v>2018</v>
      </c>
    </row>
    <row r="11" spans="1:19" s="16" customFormat="1" ht="15" x14ac:dyDescent="0.25">
      <c r="A11" s="14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</row>
    <row r="12" spans="1:19" s="19" customFormat="1" ht="42.75" customHeight="1" x14ac:dyDescent="0.25">
      <c r="A12" s="17"/>
      <c r="B12" s="18" t="s">
        <v>12</v>
      </c>
      <c r="C12" s="18"/>
      <c r="D12" s="18"/>
      <c r="E12" s="18"/>
      <c r="F12" s="18"/>
      <c r="G12" s="18"/>
      <c r="H12" s="18"/>
      <c r="I12" s="18"/>
      <c r="J12" s="18"/>
    </row>
    <row r="13" spans="1:19" ht="30" x14ac:dyDescent="0.25">
      <c r="A13" s="14">
        <v>1</v>
      </c>
      <c r="B13" s="20" t="s">
        <v>13</v>
      </c>
      <c r="C13" s="15" t="s">
        <v>14</v>
      </c>
      <c r="D13" s="15" t="s">
        <v>15</v>
      </c>
      <c r="E13" s="21">
        <f>[1]Анализ!D3</f>
        <v>2977</v>
      </c>
      <c r="F13" s="21">
        <v>3000</v>
      </c>
      <c r="G13" s="21">
        <v>3010</v>
      </c>
      <c r="H13" s="21">
        <v>3020</v>
      </c>
      <c r="I13" s="21">
        <v>3025</v>
      </c>
      <c r="J13" s="21">
        <v>3030</v>
      </c>
      <c r="K13" s="22">
        <f>+J13/E13-100%</f>
        <v>1.7803157541148806E-2</v>
      </c>
      <c r="L13" s="3">
        <f>+F13/E13</f>
        <v>1.0077258985555928</v>
      </c>
      <c r="M13" s="3">
        <f>+G13/F13</f>
        <v>1.0033333333333334</v>
      </c>
      <c r="N13" s="3">
        <f>+H13/G13</f>
        <v>1.0033222591362125</v>
      </c>
      <c r="O13" s="3">
        <f>+I13/H13</f>
        <v>1.0016556291390728</v>
      </c>
      <c r="P13" s="3">
        <f>+J13/I13</f>
        <v>1.0016528925619834</v>
      </c>
      <c r="S13" s="22"/>
    </row>
    <row r="14" spans="1:19" ht="45" x14ac:dyDescent="0.25">
      <c r="A14" s="14">
        <v>2</v>
      </c>
      <c r="B14" s="20" t="s">
        <v>16</v>
      </c>
      <c r="C14" s="15" t="s">
        <v>17</v>
      </c>
      <c r="D14" s="15" t="s">
        <v>15</v>
      </c>
      <c r="E14" s="23">
        <f>'[2]1.16'!$D$8/1000</f>
        <v>19.328599999999998</v>
      </c>
      <c r="F14" s="23">
        <f>E14*1.05</f>
        <v>20.295029999999997</v>
      </c>
      <c r="G14" s="23">
        <f>F14*1.03</f>
        <v>20.903880899999997</v>
      </c>
      <c r="H14" s="23">
        <f>G14*1.03</f>
        <v>21.530997326999998</v>
      </c>
      <c r="I14" s="23">
        <f>H14*1.03</f>
        <v>22.176927246809999</v>
      </c>
      <c r="J14" s="23">
        <f>I14*1.03</f>
        <v>22.8422350642143</v>
      </c>
      <c r="K14" s="24">
        <f>+J14/E14-100%</f>
        <v>0.18178425050000002</v>
      </c>
      <c r="L14" s="3">
        <f>+J14/E14</f>
        <v>1.1817842505</v>
      </c>
    </row>
    <row r="15" spans="1:19" ht="60" x14ac:dyDescent="0.25">
      <c r="A15" s="14">
        <v>3</v>
      </c>
      <c r="B15" s="20" t="s">
        <v>18</v>
      </c>
      <c r="C15" s="15" t="s">
        <v>17</v>
      </c>
      <c r="D15" s="15" t="s">
        <v>15</v>
      </c>
      <c r="E15" s="23">
        <f>('[2]1.8'!$B$8+'[2]1.8'!$C$8)/1000</f>
        <v>7749.9064000000008</v>
      </c>
      <c r="F15" s="23">
        <f>E15*1.03</f>
        <v>7982.4035920000006</v>
      </c>
      <c r="G15" s="23">
        <f>+F15*1.03</f>
        <v>8221.8756997600012</v>
      </c>
      <c r="H15" s="23">
        <f>+G15*1.03</f>
        <v>8468.5319707528015</v>
      </c>
      <c r="I15" s="23">
        <f>+H15*1.03</f>
        <v>8722.5879298753862</v>
      </c>
      <c r="J15" s="23">
        <f>+I15*1.03</f>
        <v>8984.2655677716484</v>
      </c>
      <c r="K15" s="24">
        <f t="shared" ref="K15:K37" si="0">+J15/E15-100%</f>
        <v>0.15927407430000029</v>
      </c>
      <c r="L15" s="25">
        <f>+F15/E15</f>
        <v>1.03</v>
      </c>
      <c r="M15" s="25">
        <f t="shared" ref="M15:P15" si="1">+G15/F15</f>
        <v>1.03</v>
      </c>
      <c r="N15" s="25">
        <f t="shared" si="1"/>
        <v>1.03</v>
      </c>
      <c r="O15" s="25">
        <f t="shared" si="1"/>
        <v>1.03</v>
      </c>
      <c r="P15" s="25">
        <f t="shared" si="1"/>
        <v>1.03</v>
      </c>
    </row>
    <row r="16" spans="1:19" ht="43.5" customHeight="1" x14ac:dyDescent="0.25">
      <c r="A16" s="26">
        <v>4</v>
      </c>
      <c r="B16" s="27" t="s">
        <v>19</v>
      </c>
      <c r="C16" s="28"/>
      <c r="D16" s="28"/>
      <c r="E16" s="28"/>
      <c r="F16" s="28"/>
      <c r="G16" s="28"/>
      <c r="H16" s="28"/>
      <c r="I16" s="28"/>
      <c r="J16" s="29"/>
      <c r="K16" s="24"/>
      <c r="L16" s="25"/>
      <c r="M16" s="25"/>
      <c r="N16" s="25"/>
      <c r="O16" s="25"/>
      <c r="P16" s="25"/>
    </row>
    <row r="17" spans="1:16" ht="120" x14ac:dyDescent="0.25">
      <c r="A17" s="14" t="s">
        <v>20</v>
      </c>
      <c r="B17" s="20" t="s">
        <v>21</v>
      </c>
      <c r="C17" s="15" t="s">
        <v>22</v>
      </c>
      <c r="D17" s="15" t="s">
        <v>15</v>
      </c>
      <c r="E17" s="30">
        <f>[1]Анализ!D15</f>
        <v>9.8630692768029216E-2</v>
      </c>
      <c r="F17" s="31">
        <f>+E17*1.02</f>
        <v>0.1006033066233898</v>
      </c>
      <c r="G17" s="31">
        <f>+F17*K21</f>
        <v>0.10488429839459788</v>
      </c>
      <c r="H17" s="31">
        <f>+G17*L21</f>
        <v>0.10631129565166725</v>
      </c>
      <c r="I17" s="31">
        <f>+H17*M21</f>
        <v>0.10916529016580596</v>
      </c>
      <c r="J17" s="31">
        <f>+I17*N21</f>
        <v>0.11209590198233767</v>
      </c>
      <c r="K17" s="24">
        <f t="shared" si="0"/>
        <v>0.13652149078966169</v>
      </c>
      <c r="L17" s="3">
        <v>14.1</v>
      </c>
      <c r="M17" s="3">
        <v>14.7</v>
      </c>
      <c r="N17" s="3">
        <v>14.9</v>
      </c>
      <c r="O17" s="3">
        <v>15.3</v>
      </c>
    </row>
    <row r="18" spans="1:16" ht="60" x14ac:dyDescent="0.2">
      <c r="A18" s="14" t="s">
        <v>23</v>
      </c>
      <c r="B18" s="32" t="s">
        <v>24</v>
      </c>
      <c r="C18" s="14" t="s">
        <v>25</v>
      </c>
      <c r="D18" s="15" t="s">
        <v>15</v>
      </c>
      <c r="E18" s="21">
        <v>4862</v>
      </c>
      <c r="F18" s="33">
        <v>4959</v>
      </c>
      <c r="G18" s="33">
        <v>5171</v>
      </c>
      <c r="H18" s="33">
        <v>5240</v>
      </c>
      <c r="I18" s="33">
        <v>5383</v>
      </c>
      <c r="J18" s="33">
        <v>5526</v>
      </c>
      <c r="K18" s="24"/>
    </row>
    <row r="19" spans="1:16" ht="45" x14ac:dyDescent="0.25">
      <c r="A19" s="14">
        <v>5</v>
      </c>
      <c r="B19" s="20" t="s">
        <v>26</v>
      </c>
      <c r="C19" s="15" t="s">
        <v>17</v>
      </c>
      <c r="D19" s="15" t="s">
        <v>27</v>
      </c>
      <c r="E19" s="34">
        <v>218.77</v>
      </c>
      <c r="F19" s="34">
        <f>+E19*L13</f>
        <v>220.46019482700706</v>
      </c>
      <c r="G19" s="34">
        <f>+F19*M13</f>
        <v>221.19506214309709</v>
      </c>
      <c r="H19" s="34">
        <f>+G19*N13</f>
        <v>221.92992945918709</v>
      </c>
      <c r="I19" s="34">
        <f>+H19*O13</f>
        <v>222.29736311723209</v>
      </c>
      <c r="J19" s="34">
        <f>+I19*P13</f>
        <v>222.6647967752771</v>
      </c>
      <c r="K19" s="22">
        <f>+J19/E19</f>
        <v>1.0178031575411486</v>
      </c>
      <c r="L19" s="35"/>
      <c r="M19" s="35"/>
      <c r="N19" s="35"/>
      <c r="O19" s="35"/>
      <c r="P19" s="35"/>
    </row>
    <row r="20" spans="1:16" ht="98.25" customHeight="1" x14ac:dyDescent="0.25">
      <c r="A20" s="14">
        <v>6</v>
      </c>
      <c r="B20" s="20" t="s">
        <v>28</v>
      </c>
      <c r="C20" s="15" t="s">
        <v>17</v>
      </c>
      <c r="D20" s="15" t="s">
        <v>27</v>
      </c>
      <c r="E20" s="34">
        <v>5.44</v>
      </c>
      <c r="F20" s="34">
        <f>+E20*L13</f>
        <v>5.4820288881424251</v>
      </c>
      <c r="G20" s="34">
        <f>+F20*M13</f>
        <v>5.5003023177695667</v>
      </c>
      <c r="H20" s="34">
        <f>+G20*N13</f>
        <v>5.5185757473967074</v>
      </c>
      <c r="I20" s="34">
        <f>+H20*O13</f>
        <v>5.5277124622102782</v>
      </c>
      <c r="J20" s="34">
        <f>+I20*P13</f>
        <v>5.536849177023849</v>
      </c>
      <c r="K20" s="22">
        <f>+J20/E20</f>
        <v>1.0178031575411486</v>
      </c>
      <c r="L20" s="35"/>
      <c r="M20" s="35"/>
      <c r="N20" s="35"/>
      <c r="O20" s="35"/>
      <c r="P20" s="35"/>
    </row>
    <row r="21" spans="1:16" x14ac:dyDescent="0.25">
      <c r="A21" s="26">
        <v>7</v>
      </c>
      <c r="B21" s="27" t="s">
        <v>29</v>
      </c>
      <c r="C21" s="28"/>
      <c r="D21" s="28"/>
      <c r="E21" s="28"/>
      <c r="F21" s="28"/>
      <c r="G21" s="28"/>
      <c r="H21" s="28"/>
      <c r="I21" s="28"/>
      <c r="J21" s="29"/>
      <c r="K21" s="3">
        <f>+M17/L17</f>
        <v>1.0425531914893618</v>
      </c>
      <c r="L21" s="3">
        <f>+N17/M17</f>
        <v>1.0136054421768708</v>
      </c>
      <c r="M21" s="3">
        <f>+O17/N17</f>
        <v>1.0268456375838926</v>
      </c>
      <c r="N21" s="3">
        <f>+M21</f>
        <v>1.0268456375838926</v>
      </c>
    </row>
    <row r="22" spans="1:16" ht="142.5" customHeight="1" x14ac:dyDescent="0.25">
      <c r="A22" s="14" t="s">
        <v>30</v>
      </c>
      <c r="B22" s="36" t="s">
        <v>31</v>
      </c>
      <c r="C22" s="15" t="s">
        <v>32</v>
      </c>
      <c r="D22" s="15" t="s">
        <v>33</v>
      </c>
      <c r="E22" s="15">
        <v>62</v>
      </c>
      <c r="F22" s="37">
        <v>63</v>
      </c>
      <c r="G22" s="37">
        <v>64</v>
      </c>
      <c r="H22" s="37">
        <v>65</v>
      </c>
      <c r="I22" s="37">
        <v>66</v>
      </c>
      <c r="J22" s="37">
        <f>I22</f>
        <v>66</v>
      </c>
      <c r="K22" s="24">
        <f t="shared" si="0"/>
        <v>6.4516129032258007E-2</v>
      </c>
    </row>
    <row r="23" spans="1:16" x14ac:dyDescent="0.25">
      <c r="A23" s="26">
        <v>8</v>
      </c>
      <c r="B23" s="27" t="s">
        <v>34</v>
      </c>
      <c r="C23" s="28"/>
      <c r="D23" s="28"/>
      <c r="E23" s="28"/>
      <c r="F23" s="28"/>
      <c r="G23" s="28"/>
      <c r="H23" s="28"/>
      <c r="I23" s="28"/>
      <c r="J23" s="29"/>
      <c r="K23" s="24"/>
    </row>
    <row r="24" spans="1:16" ht="120" x14ac:dyDescent="0.25">
      <c r="A24" s="14" t="s">
        <v>35</v>
      </c>
      <c r="B24" s="38" t="s">
        <v>36</v>
      </c>
      <c r="C24" s="15" t="s">
        <v>32</v>
      </c>
      <c r="D24" s="15" t="s">
        <v>33</v>
      </c>
      <c r="E24" s="39">
        <v>1</v>
      </c>
      <c r="F24" s="39">
        <v>1</v>
      </c>
      <c r="G24" s="39">
        <v>1</v>
      </c>
      <c r="H24" s="39">
        <v>2</v>
      </c>
      <c r="I24" s="39">
        <f>H24</f>
        <v>2</v>
      </c>
      <c r="J24" s="39">
        <f>I24</f>
        <v>2</v>
      </c>
      <c r="K24" s="24">
        <f t="shared" si="0"/>
        <v>1</v>
      </c>
    </row>
    <row r="25" spans="1:16" x14ac:dyDescent="0.25">
      <c r="A25" s="26">
        <v>9</v>
      </c>
      <c r="B25" s="27" t="s">
        <v>37</v>
      </c>
      <c r="C25" s="28"/>
      <c r="D25" s="28"/>
      <c r="E25" s="28"/>
      <c r="F25" s="28"/>
      <c r="G25" s="28"/>
      <c r="H25" s="28"/>
      <c r="I25" s="28"/>
      <c r="J25" s="29"/>
      <c r="K25" s="24"/>
    </row>
    <row r="26" spans="1:16" ht="215.25" customHeight="1" x14ac:dyDescent="0.25">
      <c r="A26" s="14" t="s">
        <v>38</v>
      </c>
      <c r="B26" s="20" t="s">
        <v>39</v>
      </c>
      <c r="C26" s="15" t="s">
        <v>40</v>
      </c>
      <c r="D26" s="15" t="s">
        <v>41</v>
      </c>
      <c r="E26" s="23">
        <v>1431.4</v>
      </c>
      <c r="F26" s="23">
        <f>E26</f>
        <v>1431.4</v>
      </c>
      <c r="G26" s="23">
        <f>F26</f>
        <v>1431.4</v>
      </c>
      <c r="H26" s="23">
        <f>G26</f>
        <v>1431.4</v>
      </c>
      <c r="I26" s="23">
        <f>H26</f>
        <v>1431.4</v>
      </c>
      <c r="J26" s="23">
        <f>I26</f>
        <v>1431.4</v>
      </c>
      <c r="K26" s="24">
        <f t="shared" si="0"/>
        <v>0</v>
      </c>
    </row>
    <row r="27" spans="1:16" x14ac:dyDescent="0.25">
      <c r="A27" s="26">
        <v>10</v>
      </c>
      <c r="B27" s="27" t="s">
        <v>42</v>
      </c>
      <c r="C27" s="28"/>
      <c r="D27" s="28"/>
      <c r="E27" s="28"/>
      <c r="F27" s="28"/>
      <c r="G27" s="28"/>
      <c r="H27" s="28"/>
      <c r="I27" s="28"/>
      <c r="J27" s="29"/>
      <c r="K27" s="24"/>
    </row>
    <row r="28" spans="1:16" ht="42.75" customHeight="1" x14ac:dyDescent="0.25">
      <c r="A28" s="14" t="s">
        <v>43</v>
      </c>
      <c r="B28" s="40" t="s">
        <v>44</v>
      </c>
      <c r="C28" s="41"/>
      <c r="D28" s="41"/>
      <c r="E28" s="41"/>
      <c r="F28" s="41"/>
      <c r="G28" s="41"/>
      <c r="H28" s="41"/>
      <c r="I28" s="41"/>
      <c r="J28" s="42"/>
      <c r="K28" s="24"/>
    </row>
    <row r="29" spans="1:16" ht="149.25" customHeight="1" x14ac:dyDescent="0.25">
      <c r="A29" s="14" t="s">
        <v>45</v>
      </c>
      <c r="B29" s="36" t="s">
        <v>31</v>
      </c>
      <c r="C29" s="15" t="s">
        <v>32</v>
      </c>
      <c r="D29" s="15" t="str">
        <f>D24</f>
        <v>Отчет Управления потребительского рынка и развития предпринимательства Администрации МО "Мирнинский район" РС (Я), муниципальные образования Мирнинского района</v>
      </c>
      <c r="E29" s="39">
        <v>1</v>
      </c>
      <c r="F29" s="39">
        <v>4</v>
      </c>
      <c r="G29" s="39">
        <v>4</v>
      </c>
      <c r="H29" s="39">
        <v>4</v>
      </c>
      <c r="I29" s="39">
        <v>4</v>
      </c>
      <c r="J29" s="39">
        <v>4</v>
      </c>
      <c r="K29" s="24">
        <f t="shared" si="0"/>
        <v>3</v>
      </c>
    </row>
    <row r="30" spans="1:16" ht="149.25" customHeight="1" x14ac:dyDescent="0.25">
      <c r="A30" s="14" t="s">
        <v>46</v>
      </c>
      <c r="B30" s="36" t="s">
        <v>47</v>
      </c>
      <c r="C30" s="15" t="s">
        <v>32</v>
      </c>
      <c r="D30" s="15" t="s">
        <v>48</v>
      </c>
      <c r="E30" s="39">
        <v>15</v>
      </c>
      <c r="F30" s="39">
        <v>35</v>
      </c>
      <c r="G30" s="39">
        <v>60</v>
      </c>
      <c r="H30" s="39">
        <v>65</v>
      </c>
      <c r="I30" s="39">
        <v>65</v>
      </c>
      <c r="J30" s="39">
        <v>70</v>
      </c>
      <c r="K30" s="24"/>
    </row>
    <row r="31" spans="1:16" x14ac:dyDescent="0.25">
      <c r="A31" s="14" t="s">
        <v>49</v>
      </c>
      <c r="B31" s="43" t="s">
        <v>50</v>
      </c>
      <c r="C31" s="44"/>
      <c r="D31" s="44"/>
      <c r="E31" s="44"/>
      <c r="F31" s="44"/>
      <c r="G31" s="44"/>
      <c r="H31" s="44"/>
      <c r="I31" s="44"/>
      <c r="J31" s="45"/>
      <c r="K31" s="24"/>
    </row>
    <row r="32" spans="1:16" ht="105" x14ac:dyDescent="0.25">
      <c r="A32" s="14"/>
      <c r="B32" s="20" t="s">
        <v>31</v>
      </c>
      <c r="C32" s="15" t="s">
        <v>32</v>
      </c>
      <c r="D32" s="15" t="str">
        <f>D35</f>
        <v>Отчет Управления потребительского рынка и развития предпринимательства Администрации МО "Мирнинский район" РС (Я), муниципальные образования Мирнинского района</v>
      </c>
      <c r="E32" s="39">
        <v>6</v>
      </c>
      <c r="F32" s="39">
        <v>6</v>
      </c>
      <c r="G32" s="39">
        <v>6</v>
      </c>
      <c r="H32" s="39">
        <v>6</v>
      </c>
      <c r="I32" s="39">
        <v>6</v>
      </c>
      <c r="J32" s="39">
        <v>6</v>
      </c>
      <c r="K32" s="24">
        <f t="shared" si="0"/>
        <v>0</v>
      </c>
    </row>
    <row r="33" spans="1:11" ht="30.75" customHeight="1" x14ac:dyDescent="0.25">
      <c r="A33" s="14"/>
      <c r="B33" s="20"/>
      <c r="C33" s="15"/>
      <c r="D33" s="15"/>
      <c r="E33" s="39"/>
      <c r="F33" s="39"/>
      <c r="G33" s="39"/>
      <c r="H33" s="39"/>
      <c r="I33" s="39"/>
      <c r="J33" s="39"/>
      <c r="K33" s="24"/>
    </row>
    <row r="34" spans="1:11" x14ac:dyDescent="0.25">
      <c r="A34" s="14" t="s">
        <v>51</v>
      </c>
      <c r="B34" s="46" t="s">
        <v>52</v>
      </c>
      <c r="C34" s="47"/>
      <c r="D34" s="47"/>
      <c r="E34" s="47"/>
      <c r="F34" s="47"/>
      <c r="G34" s="47"/>
      <c r="H34" s="47"/>
      <c r="I34" s="47"/>
      <c r="J34" s="48"/>
      <c r="K34" s="24"/>
    </row>
    <row r="35" spans="1:11" ht="105" x14ac:dyDescent="0.25">
      <c r="A35" s="14"/>
      <c r="B35" s="20" t="s">
        <v>31</v>
      </c>
      <c r="C35" s="15" t="s">
        <v>32</v>
      </c>
      <c r="D35" s="15" t="str">
        <f>D24</f>
        <v>Отчет Управления потребительского рынка и развития предпринимательства Администрации МО "Мирнинский район" РС (Я), муниципальные образования Мирнинского района</v>
      </c>
      <c r="E35" s="39">
        <v>10</v>
      </c>
      <c r="F35" s="39">
        <v>11</v>
      </c>
      <c r="G35" s="39">
        <v>11</v>
      </c>
      <c r="H35" s="39">
        <v>12</v>
      </c>
      <c r="I35" s="39">
        <v>12</v>
      </c>
      <c r="J35" s="39">
        <f>I35</f>
        <v>12</v>
      </c>
      <c r="K35" s="24">
        <f t="shared" si="0"/>
        <v>0.19999999999999996</v>
      </c>
    </row>
    <row r="36" spans="1:11" ht="41.25" customHeight="1" x14ac:dyDescent="0.25">
      <c r="A36" s="14" t="s">
        <v>53</v>
      </c>
      <c r="B36" s="40" t="s">
        <v>54</v>
      </c>
      <c r="C36" s="41"/>
      <c r="D36" s="41"/>
      <c r="E36" s="41"/>
      <c r="F36" s="41"/>
      <c r="G36" s="41"/>
      <c r="H36" s="41"/>
      <c r="I36" s="41"/>
      <c r="J36" s="42"/>
      <c r="K36" s="24"/>
    </row>
    <row r="37" spans="1:11" ht="105" x14ac:dyDescent="0.25">
      <c r="A37" s="14"/>
      <c r="B37" s="20" t="s">
        <v>31</v>
      </c>
      <c r="C37" s="15" t="s">
        <v>32</v>
      </c>
      <c r="D37" s="15" t="str">
        <f>D32</f>
        <v>Отчет Управления потребительского рынка и развития предпринимательства Администрации МО "Мирнинский район" РС (Я), муниципальные образования Мирнинского района</v>
      </c>
      <c r="E37" s="39">
        <v>3</v>
      </c>
      <c r="F37" s="39">
        <v>3</v>
      </c>
      <c r="G37" s="39">
        <v>4</v>
      </c>
      <c r="H37" s="39">
        <f>G37</f>
        <v>4</v>
      </c>
      <c r="I37" s="39">
        <f>H37</f>
        <v>4</v>
      </c>
      <c r="J37" s="39">
        <f>I37</f>
        <v>4</v>
      </c>
      <c r="K37" s="24">
        <f t="shared" si="0"/>
        <v>0.33333333333333326</v>
      </c>
    </row>
    <row r="38" spans="1:11" ht="44.25" customHeight="1" x14ac:dyDescent="0.2">
      <c r="A38" s="49" t="s">
        <v>55</v>
      </c>
      <c r="B38" s="49"/>
      <c r="C38" s="49"/>
      <c r="D38" s="49"/>
      <c r="E38" s="49"/>
      <c r="F38" s="50"/>
      <c r="G38" s="50"/>
      <c r="H38" s="50"/>
      <c r="I38" s="50"/>
      <c r="J38" s="50"/>
    </row>
    <row r="39" spans="1:11" ht="24" customHeight="1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</row>
    <row r="40" spans="1:11" ht="24" customHeight="1" x14ac:dyDescent="0.25">
      <c r="A40" s="7"/>
      <c r="B40" s="51" t="s">
        <v>56</v>
      </c>
      <c r="C40" s="51"/>
      <c r="D40" s="51"/>
      <c r="E40" s="51"/>
      <c r="F40" s="52" t="s">
        <v>57</v>
      </c>
      <c r="G40" s="52"/>
      <c r="H40" s="8"/>
      <c r="I40" s="8"/>
      <c r="J40" s="8"/>
    </row>
    <row r="41" spans="1:11" ht="24" customHeight="1" x14ac:dyDescent="0.25">
      <c r="A41" s="7"/>
      <c r="B41" s="51"/>
      <c r="C41" s="51"/>
      <c r="D41" s="51"/>
      <c r="E41" s="51"/>
      <c r="F41" s="51"/>
      <c r="G41" s="51"/>
      <c r="H41" s="8"/>
      <c r="I41" s="8"/>
      <c r="J41" s="8"/>
    </row>
    <row r="42" spans="1:11" ht="24" customHeight="1" x14ac:dyDescent="0.25">
      <c r="A42" s="7"/>
      <c r="B42" s="51"/>
      <c r="C42" s="51"/>
      <c r="D42" s="51"/>
      <c r="E42" s="51"/>
      <c r="F42" s="51"/>
      <c r="G42" s="51"/>
      <c r="H42" s="8"/>
      <c r="I42" s="8"/>
      <c r="J42" s="8"/>
    </row>
    <row r="43" spans="1:11" s="19" customFormat="1" x14ac:dyDescent="0.25">
      <c r="A43" s="53"/>
      <c r="B43" s="54" t="s">
        <v>58</v>
      </c>
      <c r="C43" s="54"/>
      <c r="D43" s="54"/>
      <c r="E43" s="51"/>
      <c r="F43" s="51"/>
      <c r="G43" s="51"/>
      <c r="H43" s="51"/>
      <c r="I43" s="51"/>
      <c r="J43" s="51"/>
    </row>
    <row r="44" spans="1:11" s="19" customFormat="1" x14ac:dyDescent="0.25">
      <c r="A44" s="53"/>
      <c r="B44" s="54" t="s">
        <v>59</v>
      </c>
      <c r="C44" s="54"/>
      <c r="D44" s="54"/>
      <c r="E44" s="51"/>
      <c r="F44" s="52" t="s">
        <v>60</v>
      </c>
      <c r="G44" s="52"/>
      <c r="H44" s="51"/>
      <c r="I44" s="51"/>
      <c r="J44" s="51"/>
    </row>
    <row r="45" spans="1:11" s="19" customFormat="1" ht="19.5" customHeight="1" x14ac:dyDescent="0.25">
      <c r="A45" s="55"/>
      <c r="B45" s="51"/>
      <c r="C45" s="56"/>
      <c r="D45" s="51"/>
      <c r="E45" s="51"/>
      <c r="G45" s="51"/>
      <c r="H45" s="57"/>
      <c r="I45" s="57"/>
      <c r="J45" s="57"/>
    </row>
    <row r="46" spans="1:11" s="19" customFormat="1" x14ac:dyDescent="0.25">
      <c r="A46" s="55"/>
      <c r="B46" s="57"/>
      <c r="C46" s="57"/>
      <c r="D46" s="57"/>
      <c r="E46" s="57"/>
      <c r="F46" s="58"/>
      <c r="G46" s="57"/>
      <c r="H46" s="57"/>
      <c r="I46" s="57"/>
      <c r="J46" s="57"/>
    </row>
    <row r="47" spans="1:11" s="19" customFormat="1" x14ac:dyDescent="0.25">
      <c r="A47" s="55"/>
      <c r="B47" s="57"/>
      <c r="C47" s="57"/>
      <c r="D47" s="57"/>
      <c r="E47" s="57"/>
      <c r="F47" s="58"/>
      <c r="G47" s="57"/>
      <c r="H47" s="57"/>
      <c r="I47" s="57"/>
      <c r="J47" s="57"/>
    </row>
    <row r="48" spans="1:11" s="19" customFormat="1" x14ac:dyDescent="0.25">
      <c r="A48" s="55"/>
      <c r="B48" s="57"/>
      <c r="C48" s="57"/>
      <c r="D48" s="57"/>
      <c r="E48" s="57"/>
      <c r="F48" s="58"/>
      <c r="G48" s="57"/>
      <c r="H48" s="57"/>
      <c r="I48" s="57"/>
      <c r="J48" s="57"/>
    </row>
    <row r="49" spans="1:9" s="19" customFormat="1" x14ac:dyDescent="0.25">
      <c r="A49" s="59"/>
      <c r="F49" s="60"/>
    </row>
    <row r="50" spans="1:9" s="19" customFormat="1" x14ac:dyDescent="0.25">
      <c r="A50" s="59"/>
      <c r="F50" s="60"/>
    </row>
    <row r="51" spans="1:9" s="62" customFormat="1" ht="15.75" x14ac:dyDescent="0.25">
      <c r="A51" s="61"/>
    </row>
    <row r="52" spans="1:9" s="62" customFormat="1" x14ac:dyDescent="0.25">
      <c r="A52" s="63"/>
      <c r="B52" s="19"/>
      <c r="C52" s="19"/>
      <c r="D52" s="19"/>
      <c r="E52" s="19"/>
      <c r="F52" s="60"/>
      <c r="G52" s="64"/>
      <c r="H52" s="64"/>
      <c r="I52" s="64"/>
    </row>
    <row r="53" spans="1:9" s="62" customFormat="1" x14ac:dyDescent="0.25">
      <c r="A53" s="63"/>
      <c r="B53" s="19"/>
      <c r="C53" s="19"/>
      <c r="D53" s="19"/>
      <c r="E53" s="19"/>
      <c r="F53" s="60"/>
      <c r="G53" s="64"/>
      <c r="H53" s="64"/>
      <c r="I53" s="64"/>
    </row>
  </sheetData>
  <mergeCells count="25">
    <mergeCell ref="B43:D43"/>
    <mergeCell ref="B44:D44"/>
    <mergeCell ref="F44:G44"/>
    <mergeCell ref="B27:J27"/>
    <mergeCell ref="B28:J28"/>
    <mergeCell ref="B34:J34"/>
    <mergeCell ref="B36:J36"/>
    <mergeCell ref="A38:J38"/>
    <mergeCell ref="F40:G40"/>
    <mergeCell ref="F9:J9"/>
    <mergeCell ref="B12:J12"/>
    <mergeCell ref="B16:J16"/>
    <mergeCell ref="B21:J21"/>
    <mergeCell ref="B23:J23"/>
    <mergeCell ref="B25:J25"/>
    <mergeCell ref="B1:J1"/>
    <mergeCell ref="A2:J2"/>
    <mergeCell ref="A4:J4"/>
    <mergeCell ref="A5:J5"/>
    <mergeCell ref="A6:J6"/>
    <mergeCell ref="A8:A10"/>
    <mergeCell ref="B8:B10"/>
    <mergeCell ref="C8:C10"/>
    <mergeCell ref="D8:D10"/>
    <mergeCell ref="E8:J8"/>
  </mergeCells>
  <printOptions horizontalCentered="1"/>
  <pageMargins left="0.27559055118110237" right="0.19685039370078741" top="0.27559055118110237" bottom="0.39370078740157483" header="0.31496062992125984" footer="0.19685039370078741"/>
  <pageSetup paperSize="9" scale="5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Системные мероприятия объедин.</vt:lpstr>
      <vt:lpstr>Индикаторы</vt:lpstr>
      <vt:lpstr>Лист2</vt:lpstr>
      <vt:lpstr>Индикаторы!Заголовки_для_печати</vt:lpstr>
      <vt:lpstr>Индикаторы!Область_печати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Добаркина Наталья Валерьевна</dc:creator>
  <cp:lastModifiedBy>Добаркина Наталья Валерьевна</cp:lastModifiedBy>
  <dcterms:created xsi:type="dcterms:W3CDTF">2016-02-18T02:39:46Z</dcterms:created>
  <dcterms:modified xsi:type="dcterms:W3CDTF">2016-02-18T02:43:11Z</dcterms:modified>
</cp:coreProperties>
</file>